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xr:revisionPtr revIDLastSave="0" documentId="13_ncr:1_{1E134C59-3043-4598-AD08-10A868C439A2}" xr6:coauthVersionLast="47" xr6:coauthVersionMax="47" xr10:uidLastSave="{00000000-0000-0000-0000-000000000000}"/>
  <bookViews>
    <workbookView xWindow="-110" yWindow="-110" windowWidth="19420" windowHeight="10420" firstSheet="7" activeTab="10" xr2:uid="{00000000-000D-0000-FFFF-FFFF00000000}"/>
  </bookViews>
  <sheets>
    <sheet name="Location of HP" sheetId="26" r:id="rId1"/>
    <sheet name="Kunina Albir (HP 1)" sheetId="2" r:id="rId2"/>
    <sheet name="Autrub (HP2) " sheetId="3" r:id="rId3"/>
    <sheet name="Alaam (HP 3)" sheetId="4" r:id="rId4"/>
    <sheet name="Hayafaa  (HP 4)" sheetId="5" r:id="rId5"/>
    <sheet name="Taya (HP 5)" sheetId="6" r:id="rId6"/>
    <sheet name="Godos  (HP6)" sheetId="7" r:id="rId7"/>
    <sheet name="Rada HP (7)" sheetId="8" r:id="rId8"/>
    <sheet name="Um Addara HP (8)" sheetId="9" r:id="rId9"/>
    <sheet name="Um Addara HP (9)" sheetId="10" r:id="rId10"/>
    <sheet name="Gabal Gana HP (10)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1" l="1"/>
  <c r="F12" i="4" l="1"/>
  <c r="F10" i="4"/>
  <c r="F13" i="11"/>
  <c r="F12" i="11"/>
  <c r="F11" i="11"/>
  <c r="F9" i="11"/>
  <c r="F17" i="11"/>
  <c r="F15" i="11"/>
  <c r="F11" i="10"/>
  <c r="F10" i="10"/>
  <c r="F15" i="10"/>
  <c r="F13" i="10"/>
  <c r="F10" i="5"/>
  <c r="F17" i="8"/>
  <c r="F15" i="8"/>
  <c r="F13" i="8"/>
  <c r="F12" i="8"/>
  <c r="F11" i="8"/>
  <c r="F10" i="8"/>
  <c r="F18" i="7"/>
  <c r="F16" i="7"/>
  <c r="F14" i="7"/>
  <c r="F10" i="7"/>
  <c r="F10" i="6"/>
  <c r="F11" i="6" s="1"/>
  <c r="F18" i="5"/>
  <c r="F16" i="5"/>
  <c r="F12" i="5"/>
  <c r="F19" i="4"/>
  <c r="F17" i="4"/>
  <c r="F16" i="4"/>
  <c r="F17" i="2"/>
  <c r="F15" i="2"/>
  <c r="F13" i="2"/>
  <c r="F11" i="2"/>
  <c r="F10" i="2"/>
  <c r="F13" i="3"/>
  <c r="F12" i="3"/>
  <c r="F10" i="3"/>
  <c r="F18" i="11" l="1"/>
  <c r="F17" i="9"/>
  <c r="F15" i="4"/>
  <c r="F12" i="7" l="1"/>
  <c r="F13" i="7"/>
  <c r="F11" i="7"/>
  <c r="F14" i="5"/>
  <c r="F16" i="10" l="1"/>
  <c r="F13" i="5"/>
  <c r="F19" i="5" s="1"/>
  <c r="F20" i="4"/>
  <c r="F17" i="3"/>
  <c r="F15" i="3"/>
  <c r="F18" i="2" l="1"/>
  <c r="F19" i="11"/>
  <c r="F18" i="3"/>
  <c r="F21" i="4"/>
  <c r="F22" i="4" s="1"/>
  <c r="F23" i="4" s="1"/>
  <c r="F18" i="8"/>
  <c r="F19" i="8" s="1"/>
  <c r="F12" i="6"/>
  <c r="F20" i="11" l="1"/>
  <c r="F21" i="11" s="1"/>
  <c r="F19" i="7"/>
  <c r="F20" i="7" s="1"/>
  <c r="F21" i="7" s="1"/>
  <c r="F22" i="7" s="1"/>
  <c r="F17" i="10"/>
  <c r="F18" i="10" s="1"/>
  <c r="F19" i="10" s="1"/>
  <c r="F18" i="9"/>
  <c r="F19" i="9" s="1"/>
  <c r="F20" i="5"/>
  <c r="F21" i="5" s="1"/>
  <c r="F19" i="3"/>
  <c r="F20" i="3" s="1"/>
  <c r="F21" i="3" s="1"/>
  <c r="F20" i="8"/>
  <c r="F21" i="8" s="1"/>
  <c r="F13" i="6"/>
  <c r="F19" i="2"/>
  <c r="F20" i="2" s="1"/>
  <c r="F21" i="2" s="1"/>
  <c r="F14" i="6" l="1"/>
  <c r="F20" i="9"/>
  <c r="F22" i="5"/>
  <c r="G18" i="26" l="1"/>
  <c r="F18" i="26"/>
</calcChain>
</file>

<file path=xl/sharedStrings.xml><?xml version="1.0" encoding="utf-8"?>
<sst xmlns="http://schemas.openxmlformats.org/spreadsheetml/2006/main" count="333" uniqueCount="143">
  <si>
    <t>No</t>
  </si>
  <si>
    <t>Items Description</t>
  </si>
  <si>
    <t>Qty</t>
  </si>
  <si>
    <t>Set</t>
  </si>
  <si>
    <t>Mercy Corps - Gadarif State Office</t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</si>
  <si>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Rehabilitation of Hand Pump No 1</t>
    </r>
  </si>
  <si>
    <t>Hand Pump Spares Parts:</t>
  </si>
  <si>
    <t>Supply and install New Chain with Chain Bolts, Nut and washer</t>
  </si>
  <si>
    <t>Concrete Apron:</t>
  </si>
  <si>
    <t xml:space="preserve">Unit cost SDG </t>
  </si>
  <si>
    <t>Unit</t>
  </si>
  <si>
    <t>LS</t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</si>
  <si>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 Rehabilitation of Hand Pump No 2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</si>
  <si>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Rehabilitation of Hand Pump No 3</t>
    </r>
  </si>
  <si>
    <t>Supply and install 3m length pipe 1 ¼ “ galvanize</t>
  </si>
  <si>
    <t xml:space="preserve"> GPS:    N 14° 01' 38.0"     E 033° 59' 33.0"</t>
  </si>
  <si>
    <t>Hand pump Location</t>
  </si>
  <si>
    <t>Locality</t>
  </si>
  <si>
    <t>GPS</t>
  </si>
  <si>
    <t>Total in USD</t>
  </si>
  <si>
    <t>Unit cost SDG</t>
  </si>
  <si>
    <t>Total cost SDG</t>
  </si>
  <si>
    <t>Total cost in USD</t>
  </si>
  <si>
    <t>Sub Total cost SDG</t>
  </si>
  <si>
    <t>Sub-Total cost SDG</t>
  </si>
  <si>
    <t>Total cost in SDG</t>
  </si>
  <si>
    <t>Unit  cost in SDG</t>
  </si>
  <si>
    <t xml:space="preserve">Unitcost in SDG </t>
  </si>
  <si>
    <t xml:space="preserve">Unit Cost in SDG </t>
  </si>
  <si>
    <t xml:space="preserve"> Bill of Quantities for Hand Pump Rehabilitation </t>
  </si>
  <si>
    <t>Kunina Albir Village (HP No 1)</t>
  </si>
  <si>
    <t>Alaam Village (HP No 1)</t>
  </si>
  <si>
    <t>Autrob Village (HP No 1)</t>
  </si>
  <si>
    <t>Haiyafa Village (HP No 1)</t>
  </si>
  <si>
    <t>Godos Village (1)</t>
  </si>
  <si>
    <t>Um adara Village  (2)</t>
  </si>
  <si>
    <t>Radaa Village (1)</t>
  </si>
  <si>
    <t>Basunda</t>
  </si>
  <si>
    <t>Glabat shargiya</t>
  </si>
  <si>
    <t>N 13° 04' 38.55"                   E 36° 00' 40.489"</t>
  </si>
  <si>
    <t>N 13° 00' 02.7"                   E 36° 04' 57.11"</t>
  </si>
  <si>
    <t>N 13° 11' 10.324"                   E 35° 53' 06.33"</t>
  </si>
  <si>
    <t>N 12° 57'19.397"                   E35° 52' 34.221"</t>
  </si>
  <si>
    <t>N 13° 22' 54.768"                   E 36° 35' 9.542"</t>
  </si>
  <si>
    <t>N 13° 22' 57.435"                   E 36° 34' 6.554"</t>
  </si>
  <si>
    <t>N 13° 15' 43.486"                   E 36° 11' 9.987"</t>
  </si>
  <si>
    <t>N 13° 15' 29.697"                   E 36° 12' 0.704"</t>
  </si>
  <si>
    <t>Gabal Ganna  Village (1)</t>
  </si>
  <si>
    <t xml:space="preserve">Algurisha </t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</si>
  <si>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Kunina Albir Village - Basunda Locality </t>
    </r>
  </si>
  <si>
    <t xml:space="preserve">BHA Project:33863                                                                          Date: 15/01/23                                                                                                         </t>
  </si>
  <si>
    <t>Gravel stones</t>
  </si>
  <si>
    <t>VAT  17% SDG</t>
  </si>
  <si>
    <t>Total cost SDG with VAT</t>
  </si>
  <si>
    <t>Indirect cost 17% SDG</t>
  </si>
  <si>
    <t>Total cost with VAT in SDG</t>
  </si>
  <si>
    <t>Supply and change 3m length pipe 1 ¼ “ galvanize</t>
  </si>
  <si>
    <t xml:space="preserve"> GPS:    N13° 04' 38.55"     E 36° 00' 40.489"</t>
  </si>
  <si>
    <t>supply and lay one truck capacity 8m3 of gravel all around the the circular concrete .</t>
  </si>
  <si>
    <t>ML</t>
  </si>
  <si>
    <t xml:space="preserve"> GPS:    N 13° 00' 02.7"                   E 36° 04' 57.11"</t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</si>
  <si>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Autrub Village - Basunda Locality </t>
    </r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</si>
  <si>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Alaam Village - Basunda Locality </t>
    </r>
  </si>
  <si>
    <t xml:space="preserve"> GPS:   N 13° 11' 10.324"                   E 35° 53' 06.33"</t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</si>
  <si>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Hayafaa Village - Basunda Locality </t>
    </r>
  </si>
  <si>
    <t xml:space="preserve"> GPS: N 12° 57'19.397"                   E35° 52' 34.221"</t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</si>
  <si>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     Rehabilitation of Hand Pump No 6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</si>
  <si>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Rehabilitation of Hand Pump No 5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</si>
  <si>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Rehabilitation of Hand Pump No 4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</si>
  <si>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          Rehabilitation of Hand Pump No 7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</si>
  <si>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    Rehabilitation of Hand Pump No 8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</si>
  <si>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    Rehabilitation of Hand Pump No 9</t>
    </r>
  </si>
  <si>
    <r>
      <t>Project name</t>
    </r>
    <r>
      <rPr>
        <sz val="12"/>
        <color theme="1"/>
        <rFont val="Calibri"/>
        <family val="2"/>
        <scheme val="minor"/>
      </rPr>
      <t>:                                                                              Rehabilitation of Hand Pump No 10</t>
    </r>
  </si>
  <si>
    <r>
      <t>Project Location</t>
    </r>
    <r>
      <rPr>
        <sz val="12"/>
        <color theme="1"/>
        <rFont val="Calibri"/>
        <family val="2"/>
        <scheme val="minor"/>
      </rPr>
      <t>:                                                                      Godos Village - Agalabat shargiya Locality</t>
    </r>
  </si>
  <si>
    <t xml:space="preserve"> GPS:   N 13° 15' 43.486"                   E 36° 11' 9.987"</t>
  </si>
  <si>
    <r>
      <t>Project Location</t>
    </r>
    <r>
      <rPr>
        <sz val="12"/>
        <color theme="1"/>
        <rFont val="Calibri"/>
        <family val="2"/>
        <scheme val="minor"/>
      </rPr>
      <t>:                                                                         Radaa Village - Agalabat shargiya Locality</t>
    </r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</si>
  <si>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Um Addaraa Village - Agalabat shargiya Locality </t>
    </r>
  </si>
  <si>
    <t xml:space="preserve"> GPS:   N 13° 22' 57.435"                   E 36° 34' 6.554"</t>
  </si>
  <si>
    <r>
      <t>Project Location</t>
    </r>
    <r>
      <rPr>
        <sz val="12"/>
        <color theme="1"/>
        <rFont val="Calibri"/>
        <family val="2"/>
        <scheme val="minor"/>
      </rPr>
      <t>:                                                               Um Addaraa Village - Agalabat shargiya Locality</t>
    </r>
  </si>
  <si>
    <t xml:space="preserve"> GPS:   N 13° 22' 54.768"                   E 36° 35' 9.542"</t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</si>
  <si>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Gabal Ganaa  Village - Agurisha Locality </t>
    </r>
  </si>
  <si>
    <t>VAT 17% IN SDG</t>
  </si>
  <si>
    <t xml:space="preserve">Supply and install New hand pump headspare parts( spacer, Ball bearings,washer,nuts,Handle Axle,Nyloc nut M10,High tensile bolt M10x40,Hex.bolt M12X20,M.S.washer ( to suit M12 ,Chain with coupling ) with all nesosary assosary </t>
  </si>
  <si>
    <t xml:space="preserve">Provide and install  the pedstand, and take out the old one, with bolts, nuts and washer and any other necessary asoocceriries </t>
  </si>
  <si>
    <t>Supply and construct new apron with 2 m Dim and 20 cm tickness mix concrete 1:2:4  including labor, materials, and transportation.</t>
  </si>
  <si>
    <t xml:space="preserve">Collection waste water by deranage </t>
  </si>
  <si>
    <t>Construct a water waste tranch to guide the waste water a distance from water point, with 10 m length, 20 cm widthand 20 depth with plain concret, mix 1:2:4, with slope of 1 cm per meter, Including labos,  materials and transportation.</t>
  </si>
  <si>
    <t>m3</t>
  </si>
  <si>
    <t>supply and lay one truck capacity 8m3 of gravel all around the the circular concrete</t>
  </si>
  <si>
    <t xml:space="preserve">Site preparation </t>
  </si>
  <si>
    <t xml:space="preserve">Clean all around the hand pump apron </t>
  </si>
  <si>
    <t>Hand Pump rehabilitation</t>
  </si>
  <si>
    <t>Rehab the Apron:</t>
  </si>
  <si>
    <t>Gravle arounf the apron</t>
  </si>
  <si>
    <t>Supply and install  complete cylender assembly  of hand pump with all nesosary (reducer cap,Sealing ring, Plunger yoke body, Upper valve) .</t>
  </si>
  <si>
    <t>Quanitity</t>
  </si>
  <si>
    <t xml:space="preserve">Hand Pump </t>
  </si>
  <si>
    <t>complete set</t>
  </si>
  <si>
    <t>pcs</t>
  </si>
  <si>
    <t>Supply and install connection rod 3 meters length with all nessory connection,</t>
  </si>
  <si>
    <t>Supply and install complete hand pump from pedstand up to handle above with all necessary items and connections.</t>
  </si>
  <si>
    <t>Supply and install  Complete assembley cylender of hand pump with all nesosary items and connection</t>
  </si>
  <si>
    <t>Destroyed the existing apron and upply and construct new apron with 2 m Dim and 20 cm tickness mix concrete 1:2:4  including labor, materials, and transportation.</t>
  </si>
  <si>
    <t xml:space="preserve">Top part of Hand Pump </t>
  </si>
  <si>
    <t>Supply and install  complete assembly cylender of hand pump with all ncessary items and connections</t>
  </si>
  <si>
    <t>Hand Pump Rehab</t>
  </si>
  <si>
    <t>Quantity</t>
  </si>
  <si>
    <t>set</t>
  </si>
  <si>
    <t xml:space="preserve">Unit cost in SDG </t>
  </si>
  <si>
    <t>Head pump rehab</t>
  </si>
  <si>
    <t xml:space="preserve">Supply and install New hand pump headspare parts( spacer, Ball bearings,washer,nuts,Handle Axle,Nyloc nut M10,High tensile bolt M10x40,Hex.bolt M12X20,M.S.washer ( to suit M12 ,Chain with coupling ) and handle bar with all ncessary items. </t>
  </si>
  <si>
    <t>Supply and install  complete assembly cylender of hand pump with all items and connections.</t>
  </si>
  <si>
    <t>Supply and fix galvanize  pipe 1.25 inches  diameter, 3 m length</t>
  </si>
  <si>
    <t>Supply materials and rehab the concrete apron (2m Dim) mix 1:2:4 including labor, materials and transportation.</t>
  </si>
  <si>
    <t>Gravle around concrete apron</t>
  </si>
  <si>
    <t xml:space="preserve">Supply and install Connecting Rod  ⅜” , 3 m length </t>
  </si>
  <si>
    <t>Supply and install New bolt Bearing with axle with washer ans nut</t>
  </si>
  <si>
    <t xml:space="preserve">Supply and install rubber Bucket for cylender of hand pump </t>
  </si>
  <si>
    <t>gravel for all around apron concrete</t>
  </si>
  <si>
    <t>Hand Pump rehab</t>
  </si>
  <si>
    <t>Gravle for around Apron concrete</t>
  </si>
  <si>
    <t xml:space="preserve">Supply and install New handle axle with bolt Bearing  washer, and nut </t>
  </si>
  <si>
    <t xml:space="preserve">Collection waste water by drainge </t>
  </si>
  <si>
    <t xml:space="preserve">Supply and install Connecting Rod  ⅜”  3m length </t>
  </si>
  <si>
    <t xml:space="preserve">Supply and install complete assembly Cylinder with all items and connection </t>
  </si>
  <si>
    <t>Supply and install New bolt Bearing with axle washer, and nut.</t>
  </si>
  <si>
    <t xml:space="preserve">BHA (Bridge):33863                                                                          Date: 25/01/23                                                                                                         </t>
  </si>
  <si>
    <t>Supply and install New conection rod 3/4'' each 3 m length</t>
  </si>
  <si>
    <t xml:space="preserve">Supply materials and repair the hand pump apron conceret with  all necessary materials ( cement, sand, garvale and water), in cluding labor, materials, and transportation. </t>
  </si>
  <si>
    <t xml:space="preserve">Remove the old apron concerte </t>
  </si>
  <si>
    <t xml:space="preserve">broken the old apron, remove the derbise from the side, level the ground </t>
  </si>
  <si>
    <t>This is not a handpump well, people take the water with rob and bucket</t>
  </si>
  <si>
    <t>Remove the existing apron and upply and construct new apron with 2 m Dim and 20 cm tickness mix concrete 1:2:4  including labor, materials, and transportation.</t>
  </si>
  <si>
    <t>Supply and install connection rod 3/4'', 3m length</t>
  </si>
  <si>
    <t xml:space="preserve">Supply and repair the hand pump apron with  all necessary materials ( cement, sand, garvale and water), in cluding labor, materials, and transportation. </t>
  </si>
  <si>
    <t xml:space="preserve">Supply and install New front side of pump head cover </t>
  </si>
  <si>
    <r>
      <t>Project Location</t>
    </r>
    <r>
      <rPr>
        <sz val="12"/>
        <color theme="1"/>
        <rFont val="Calibri"/>
        <family val="2"/>
        <scheme val="minor"/>
      </rPr>
      <t xml:space="preserve">:                                                                Taya Village - Basunda  Locality </t>
    </r>
  </si>
  <si>
    <t xml:space="preserve"> GPS:    N 12° 46' 45.66"      E 036° 2' 53.54"</t>
  </si>
  <si>
    <t>Taya Village</t>
  </si>
  <si>
    <t>N 12° 46' 45.66"                   E 36° 2' 3.53.54"</t>
  </si>
  <si>
    <t xml:space="preserve">List of 10 handpumps in Gedaref localities </t>
  </si>
  <si>
    <t xml:space="preserve">Total Cost 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</si>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</sst>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70C0"/>
      <name val="Arial"/>
      <family val="2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3CD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0" fillId="0" borderId="4" xfId="0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4" xfId="0" applyNumberFormat="1" applyBorder="1"/>
    <xf numFmtId="1" fontId="1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1" fillId="0" borderId="4" xfId="0" applyNumberFormat="1" applyFont="1" applyBorder="1"/>
    <xf numFmtId="43" fontId="1" fillId="0" borderId="4" xfId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43" fontId="0" fillId="0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15" fillId="0" borderId="1" xfId="1" applyFont="1" applyBorder="1" applyAlignment="1">
      <alignment horizontal="center"/>
    </xf>
    <xf numFmtId="43" fontId="0" fillId="0" borderId="4" xfId="1" applyFont="1" applyBorder="1"/>
    <xf numFmtId="43" fontId="1" fillId="0" borderId="1" xfId="1" applyFont="1" applyBorder="1"/>
    <xf numFmtId="43" fontId="0" fillId="0" borderId="2" xfId="1" applyFont="1" applyFill="1" applyBorder="1" applyAlignment="1">
      <alignment horizontal="center" vertical="center"/>
    </xf>
    <xf numFmtId="43" fontId="1" fillId="0" borderId="0" xfId="0" applyNumberFormat="1" applyFont="1"/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center"/>
    </xf>
    <xf numFmtId="0" fontId="18" fillId="6" borderId="0" xfId="2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topLeftCell="A11" workbookViewId="0">
      <selection activeCell="J13" sqref="J13"/>
    </sheetView>
  </sheetViews>
  <sheetFormatPr defaultRowHeight="14.5" x14ac:dyDescent="0.35"/>
  <cols>
    <col min="2" max="2" width="5.81640625" customWidth="1"/>
    <col min="3" max="3" width="26.08984375" bestFit="1" customWidth="1"/>
    <col min="4" max="4" width="14" bestFit="1" customWidth="1"/>
    <col min="5" max="5" width="15.81640625" customWidth="1"/>
    <col min="6" max="6" width="18.08984375" bestFit="1" customWidth="1"/>
    <col min="7" max="7" width="13.36328125" bestFit="1" customWidth="1"/>
  </cols>
  <sheetData>
    <row r="2" spans="2:7" x14ac:dyDescent="0.35">
      <c r="B2" s="68" t="s">
        <v>140</v>
      </c>
      <c r="C2" s="68"/>
      <c r="D2" s="68"/>
      <c r="E2" s="68"/>
      <c r="F2" s="68"/>
    </row>
    <row r="3" spans="2:7" x14ac:dyDescent="0.35">
      <c r="B3" s="68"/>
      <c r="C3" s="68"/>
      <c r="D3" s="68"/>
      <c r="E3" s="68"/>
      <c r="F3" s="68"/>
    </row>
    <row r="5" spans="2:7" ht="15" customHeight="1" x14ac:dyDescent="0.35">
      <c r="B5" s="69" t="s">
        <v>0</v>
      </c>
      <c r="C5" s="69" t="s">
        <v>16</v>
      </c>
      <c r="D5" s="69" t="s">
        <v>17</v>
      </c>
      <c r="E5" s="69" t="s">
        <v>18</v>
      </c>
      <c r="F5" s="71" t="s">
        <v>141</v>
      </c>
      <c r="G5" s="71" t="s">
        <v>142</v>
      </c>
    </row>
    <row r="6" spans="2:7" ht="27" customHeight="1" x14ac:dyDescent="0.35">
      <c r="B6" s="70"/>
      <c r="C6" s="70"/>
      <c r="D6" s="70"/>
      <c r="E6" s="70"/>
      <c r="F6" s="72"/>
      <c r="G6" s="72"/>
    </row>
    <row r="7" spans="2:7" ht="29" x14ac:dyDescent="0.35">
      <c r="B7" s="30">
        <v>1</v>
      </c>
      <c r="C7" s="31" t="s">
        <v>30</v>
      </c>
      <c r="D7" s="30" t="s">
        <v>37</v>
      </c>
      <c r="E7" s="32" t="s">
        <v>39</v>
      </c>
      <c r="F7" s="33"/>
      <c r="G7" s="33"/>
    </row>
    <row r="8" spans="2:7" ht="29" x14ac:dyDescent="0.35">
      <c r="B8" s="30">
        <v>2</v>
      </c>
      <c r="C8" s="31" t="s">
        <v>31</v>
      </c>
      <c r="D8" s="30" t="s">
        <v>37</v>
      </c>
      <c r="E8" s="32" t="s">
        <v>41</v>
      </c>
      <c r="F8" s="33"/>
      <c r="G8" s="33"/>
    </row>
    <row r="9" spans="2:7" ht="29" x14ac:dyDescent="0.35">
      <c r="B9" s="30">
        <v>3</v>
      </c>
      <c r="C9" s="31" t="s">
        <v>32</v>
      </c>
      <c r="D9" s="30" t="s">
        <v>37</v>
      </c>
      <c r="E9" s="32" t="s">
        <v>40</v>
      </c>
      <c r="F9" s="33"/>
      <c r="G9" s="33"/>
    </row>
    <row r="10" spans="2:7" ht="29" x14ac:dyDescent="0.35">
      <c r="B10" s="30">
        <v>4</v>
      </c>
      <c r="C10" s="31" t="s">
        <v>33</v>
      </c>
      <c r="D10" s="30" t="s">
        <v>37</v>
      </c>
      <c r="E10" s="32" t="s">
        <v>42</v>
      </c>
      <c r="F10" s="33"/>
      <c r="G10" s="33"/>
    </row>
    <row r="11" spans="2:7" ht="29" x14ac:dyDescent="0.35">
      <c r="B11" s="30">
        <v>5</v>
      </c>
      <c r="C11" s="31" t="s">
        <v>138</v>
      </c>
      <c r="D11" s="30" t="s">
        <v>37</v>
      </c>
      <c r="E11" s="32" t="s">
        <v>139</v>
      </c>
      <c r="F11" s="33"/>
      <c r="G11" s="33"/>
    </row>
    <row r="12" spans="2:7" ht="29" x14ac:dyDescent="0.35">
      <c r="B12" s="30">
        <v>6</v>
      </c>
      <c r="C12" s="75" t="s">
        <v>35</v>
      </c>
      <c r="D12" s="75" t="s">
        <v>38</v>
      </c>
      <c r="E12" s="32" t="s">
        <v>44</v>
      </c>
      <c r="F12" s="33"/>
      <c r="G12" s="33"/>
    </row>
    <row r="13" spans="2:7" ht="29" x14ac:dyDescent="0.35">
      <c r="B13" s="30">
        <v>7</v>
      </c>
      <c r="C13" s="76"/>
      <c r="D13" s="76"/>
      <c r="E13" s="32" t="s">
        <v>43</v>
      </c>
      <c r="F13" s="33"/>
      <c r="G13" s="33"/>
    </row>
    <row r="14" spans="2:7" ht="29" x14ac:dyDescent="0.35">
      <c r="B14" s="30">
        <v>8</v>
      </c>
      <c r="C14" s="31" t="s">
        <v>47</v>
      </c>
      <c r="D14" s="30" t="s">
        <v>48</v>
      </c>
      <c r="E14" s="32" t="s">
        <v>43</v>
      </c>
      <c r="F14" s="33"/>
      <c r="G14" s="33"/>
    </row>
    <row r="15" spans="2:7" ht="29" x14ac:dyDescent="0.35">
      <c r="B15" s="30">
        <v>9</v>
      </c>
      <c r="C15" s="31" t="s">
        <v>34</v>
      </c>
      <c r="D15" s="30" t="s">
        <v>38</v>
      </c>
      <c r="E15" s="32" t="s">
        <v>45</v>
      </c>
      <c r="F15" s="33"/>
      <c r="G15" s="33"/>
    </row>
    <row r="16" spans="2:7" ht="29" x14ac:dyDescent="0.35">
      <c r="B16" s="30">
        <v>10</v>
      </c>
      <c r="C16" s="31" t="s">
        <v>36</v>
      </c>
      <c r="D16" s="30" t="s">
        <v>38</v>
      </c>
      <c r="E16" s="32" t="s">
        <v>46</v>
      </c>
      <c r="F16" s="33"/>
      <c r="G16" s="33"/>
    </row>
    <row r="17" spans="2:7" x14ac:dyDescent="0.35">
      <c r="B17" s="30"/>
      <c r="C17" s="31"/>
      <c r="D17" s="30"/>
      <c r="E17" s="32"/>
      <c r="F17" s="33"/>
      <c r="G17" s="33"/>
    </row>
    <row r="18" spans="2:7" x14ac:dyDescent="0.35">
      <c r="B18" s="74" t="s">
        <v>142</v>
      </c>
      <c r="C18" s="74"/>
      <c r="D18" s="74"/>
      <c r="E18" s="74"/>
      <c r="F18" s="73">
        <f>SUM(F7:F17)</f>
        <v>0</v>
      </c>
      <c r="G18" s="73">
        <f>SUM(G7:G17)</f>
        <v>0</v>
      </c>
    </row>
    <row r="19" spans="2:7" x14ac:dyDescent="0.35">
      <c r="B19" s="74"/>
      <c r="C19" s="74"/>
      <c r="D19" s="74"/>
      <c r="E19" s="74"/>
      <c r="F19" s="73"/>
      <c r="G19" s="73"/>
    </row>
  </sheetData>
  <mergeCells count="12">
    <mergeCell ref="G5:G6"/>
    <mergeCell ref="G18:G19"/>
    <mergeCell ref="B18:E19"/>
    <mergeCell ref="F18:F19"/>
    <mergeCell ref="F5:F6"/>
    <mergeCell ref="C12:C13"/>
    <mergeCell ref="D12:D13"/>
    <mergeCell ref="B2:F3"/>
    <mergeCell ref="B5:B6"/>
    <mergeCell ref="C5:C6"/>
    <mergeCell ref="D5:D6"/>
    <mergeCell ref="E5:E6"/>
  </mergeCells>
  <pageMargins left="0.7" right="0.7" top="0.75" bottom="0.7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A8" workbookViewId="0">
      <selection activeCell="E9" sqref="E9:E15"/>
    </sheetView>
  </sheetViews>
  <sheetFormatPr defaultRowHeight="14.5" x14ac:dyDescent="0.35"/>
  <cols>
    <col min="1" max="1" width="5.1796875" bestFit="1" customWidth="1"/>
    <col min="2" max="2" width="46.1796875" customWidth="1"/>
    <col min="3" max="4" width="10.1796875" customWidth="1"/>
    <col min="5" max="5" width="12.453125" customWidth="1"/>
    <col min="6" max="6" width="12.8164062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71</v>
      </c>
      <c r="B4" s="80"/>
      <c r="C4" s="80"/>
      <c r="D4" s="80"/>
      <c r="E4" s="80"/>
      <c r="F4" s="80"/>
    </row>
    <row r="5" spans="1:6" ht="15.5" x14ac:dyDescent="0.35">
      <c r="A5" s="80" t="s">
        <v>78</v>
      </c>
      <c r="B5" s="80"/>
      <c r="C5" s="80"/>
      <c r="D5" s="80"/>
      <c r="E5" s="80"/>
      <c r="F5" s="80"/>
    </row>
    <row r="6" spans="1:6" ht="15.5" x14ac:dyDescent="0.35">
      <c r="A6" s="36" t="s">
        <v>79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customHeight="1" x14ac:dyDescent="0.35">
      <c r="A8" s="22" t="s">
        <v>0</v>
      </c>
      <c r="B8" s="23" t="s">
        <v>1</v>
      </c>
      <c r="C8" s="22" t="s">
        <v>10</v>
      </c>
      <c r="D8" s="22" t="s">
        <v>106</v>
      </c>
      <c r="E8" s="23" t="s">
        <v>9</v>
      </c>
      <c r="F8" s="23" t="s">
        <v>25</v>
      </c>
    </row>
    <row r="9" spans="1:6" ht="15.5" x14ac:dyDescent="0.35">
      <c r="A9" s="2">
        <v>1</v>
      </c>
      <c r="B9" s="26" t="s">
        <v>6</v>
      </c>
      <c r="C9" s="9"/>
      <c r="D9" s="9"/>
      <c r="E9" s="9"/>
      <c r="F9" s="9"/>
    </row>
    <row r="10" spans="1:6" x14ac:dyDescent="0.35">
      <c r="A10" s="9">
        <v>1.1000000000000001</v>
      </c>
      <c r="B10" s="16" t="s">
        <v>135</v>
      </c>
      <c r="C10" s="9" t="s">
        <v>98</v>
      </c>
      <c r="D10" s="9">
        <v>1</v>
      </c>
      <c r="E10" s="53"/>
      <c r="F10" s="53">
        <f>E10*D10</f>
        <v>0</v>
      </c>
    </row>
    <row r="11" spans="1:6" ht="29" x14ac:dyDescent="0.35">
      <c r="A11" s="9">
        <v>1.2</v>
      </c>
      <c r="B11" s="16" t="s">
        <v>121</v>
      </c>
      <c r="C11" s="9" t="s">
        <v>107</v>
      </c>
      <c r="D11" s="9">
        <v>1</v>
      </c>
      <c r="E11" s="53"/>
      <c r="F11" s="53">
        <f>E11*D11</f>
        <v>0</v>
      </c>
    </row>
    <row r="12" spans="1:6" ht="15.5" x14ac:dyDescent="0.35">
      <c r="A12" s="2">
        <v>2</v>
      </c>
      <c r="B12" s="26" t="s">
        <v>8</v>
      </c>
      <c r="C12" s="3"/>
      <c r="D12" s="9"/>
      <c r="E12" s="53"/>
      <c r="F12" s="53"/>
    </row>
    <row r="13" spans="1:6" ht="46.5" x14ac:dyDescent="0.35">
      <c r="A13" s="9">
        <v>2.1</v>
      </c>
      <c r="B13" s="24" t="s">
        <v>84</v>
      </c>
      <c r="C13" s="3" t="s">
        <v>87</v>
      </c>
      <c r="D13" s="9">
        <v>3</v>
      </c>
      <c r="E13" s="53"/>
      <c r="F13" s="53">
        <f>E13*D13</f>
        <v>0</v>
      </c>
    </row>
    <row r="14" spans="1:6" ht="15.5" x14ac:dyDescent="0.35">
      <c r="A14" s="9">
        <v>3</v>
      </c>
      <c r="B14" s="66" t="s">
        <v>122</v>
      </c>
      <c r="C14" s="3"/>
      <c r="D14" s="9"/>
      <c r="E14" s="53"/>
      <c r="F14" s="53"/>
    </row>
    <row r="15" spans="1:6" ht="72.5" x14ac:dyDescent="0.35">
      <c r="A15" s="9">
        <v>3.1</v>
      </c>
      <c r="B15" s="18" t="s">
        <v>86</v>
      </c>
      <c r="C15" s="3" t="s">
        <v>87</v>
      </c>
      <c r="D15" s="9">
        <v>0.5</v>
      </c>
      <c r="E15" s="53"/>
      <c r="F15" s="53">
        <f>E15*D15</f>
        <v>0</v>
      </c>
    </row>
    <row r="16" spans="1:6" ht="15.5" x14ac:dyDescent="0.35">
      <c r="A16" s="1"/>
      <c r="B16" s="19" t="s">
        <v>23</v>
      </c>
      <c r="C16" s="1"/>
      <c r="D16" s="1"/>
      <c r="E16" s="49"/>
      <c r="F16" s="54">
        <f>F15+F13+F11+F10</f>
        <v>0</v>
      </c>
    </row>
    <row r="17" spans="1:6" ht="16" thickBot="1" x14ac:dyDescent="0.4">
      <c r="A17" s="1"/>
      <c r="B17" s="17" t="s">
        <v>54</v>
      </c>
      <c r="C17" s="1"/>
      <c r="D17" s="1"/>
      <c r="E17" s="54"/>
      <c r="F17" s="54">
        <f>F16*0.17</f>
        <v>0</v>
      </c>
    </row>
    <row r="18" spans="1:6" ht="15.5" x14ac:dyDescent="0.35">
      <c r="A18" s="38"/>
      <c r="B18" s="37" t="s">
        <v>55</v>
      </c>
      <c r="C18" s="38"/>
      <c r="D18" s="38"/>
      <c r="E18" s="56"/>
      <c r="F18" s="48">
        <f>SUM(F16:F17)</f>
        <v>0</v>
      </c>
    </row>
    <row r="19" spans="1:6" x14ac:dyDescent="0.35">
      <c r="A19" s="34"/>
      <c r="B19" s="34" t="s">
        <v>19</v>
      </c>
      <c r="C19" s="34"/>
      <c r="D19" s="34"/>
      <c r="E19" s="57"/>
      <c r="F19" s="55">
        <f>F18/565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abSelected="1" topLeftCell="A15" workbookViewId="0">
      <selection activeCell="J17" sqref="J17"/>
    </sheetView>
  </sheetViews>
  <sheetFormatPr defaultRowHeight="14.5" x14ac:dyDescent="0.35"/>
  <cols>
    <col min="1" max="1" width="5.1796875" bestFit="1" customWidth="1"/>
    <col min="2" max="2" width="43.81640625" bestFit="1" customWidth="1"/>
    <col min="3" max="3" width="8.54296875" customWidth="1"/>
    <col min="4" max="4" width="9.81640625" customWidth="1"/>
    <col min="5" max="5" width="12.81640625" customWidth="1"/>
    <col min="6" max="6" width="13.453125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72</v>
      </c>
      <c r="B4" s="80"/>
      <c r="C4" s="80"/>
      <c r="D4" s="80"/>
      <c r="E4" s="80"/>
      <c r="F4" s="80"/>
    </row>
    <row r="5" spans="1:6" ht="15.5" x14ac:dyDescent="0.35">
      <c r="A5" s="80" t="s">
        <v>80</v>
      </c>
      <c r="B5" s="80"/>
      <c r="C5" s="80"/>
      <c r="D5" s="80"/>
      <c r="E5" s="80"/>
      <c r="F5" s="80"/>
    </row>
    <row r="6" spans="1:6" ht="15.5" x14ac:dyDescent="0.35">
      <c r="A6" s="36" t="s">
        <v>43</v>
      </c>
      <c r="B6" s="36"/>
      <c r="C6" s="36"/>
      <c r="D6" s="36"/>
      <c r="E6" s="36"/>
      <c r="F6" s="36"/>
    </row>
    <row r="7" spans="1:6" ht="31" x14ac:dyDescent="0.35">
      <c r="A7" s="22" t="s">
        <v>0</v>
      </c>
      <c r="B7" s="23" t="s">
        <v>1</v>
      </c>
      <c r="C7" s="22" t="s">
        <v>10</v>
      </c>
      <c r="D7" s="22" t="s">
        <v>106</v>
      </c>
      <c r="E7" s="23" t="s">
        <v>9</v>
      </c>
      <c r="F7" s="23" t="s">
        <v>25</v>
      </c>
    </row>
    <row r="8" spans="1:6" ht="15.5" x14ac:dyDescent="0.35">
      <c r="A8" s="2">
        <v>1</v>
      </c>
      <c r="B8" s="26" t="s">
        <v>96</v>
      </c>
      <c r="C8" s="9"/>
      <c r="D8" s="9"/>
      <c r="E8" s="9"/>
      <c r="F8" s="9"/>
    </row>
    <row r="9" spans="1:6" x14ac:dyDescent="0.35">
      <c r="A9" s="9">
        <v>1.1000000000000001</v>
      </c>
      <c r="B9" s="16" t="s">
        <v>14</v>
      </c>
      <c r="C9" s="9" t="s">
        <v>98</v>
      </c>
      <c r="D9" s="9">
        <v>11</v>
      </c>
      <c r="E9" s="43"/>
      <c r="F9" s="43">
        <f>E9*D9</f>
        <v>0</v>
      </c>
    </row>
    <row r="10" spans="1:6" ht="27.75" customHeight="1" x14ac:dyDescent="0.35">
      <c r="A10" s="9">
        <v>1.2</v>
      </c>
      <c r="B10" s="27" t="s">
        <v>123</v>
      </c>
      <c r="C10" s="9" t="s">
        <v>98</v>
      </c>
      <c r="D10" s="9">
        <v>11</v>
      </c>
      <c r="E10" s="43"/>
      <c r="F10" s="43">
        <f>E10*D10</f>
        <v>0</v>
      </c>
    </row>
    <row r="11" spans="1:6" ht="29.25" customHeight="1" x14ac:dyDescent="0.35">
      <c r="A11" s="9">
        <v>1.3</v>
      </c>
      <c r="B11" s="51" t="s">
        <v>124</v>
      </c>
      <c r="C11" s="3" t="s">
        <v>97</v>
      </c>
      <c r="D11" s="9">
        <v>1</v>
      </c>
      <c r="E11" s="43"/>
      <c r="F11" s="43">
        <f t="shared" ref="F11:F13" si="0">E11*D11</f>
        <v>0</v>
      </c>
    </row>
    <row r="12" spans="1:6" ht="29" x14ac:dyDescent="0.35">
      <c r="A12" s="9">
        <v>1.4</v>
      </c>
      <c r="B12" s="16" t="s">
        <v>7</v>
      </c>
      <c r="C12" s="9" t="s">
        <v>98</v>
      </c>
      <c r="D12" s="9">
        <v>1</v>
      </c>
      <c r="E12" s="43"/>
      <c r="F12" s="43">
        <f t="shared" si="0"/>
        <v>0</v>
      </c>
    </row>
    <row r="13" spans="1:6" ht="29" x14ac:dyDescent="0.35">
      <c r="A13" s="9">
        <v>1.5</v>
      </c>
      <c r="B13" s="16" t="s">
        <v>125</v>
      </c>
      <c r="C13" s="9" t="s">
        <v>98</v>
      </c>
      <c r="D13" s="9">
        <v>1</v>
      </c>
      <c r="E13" s="43"/>
      <c r="F13" s="43">
        <f t="shared" si="0"/>
        <v>0</v>
      </c>
    </row>
    <row r="14" spans="1:6" ht="15.5" x14ac:dyDescent="0.35">
      <c r="A14" s="2">
        <v>2</v>
      </c>
      <c r="B14" s="19" t="s">
        <v>8</v>
      </c>
      <c r="C14" s="3"/>
      <c r="D14" s="9"/>
      <c r="E14" s="53"/>
      <c r="F14" s="53"/>
    </row>
    <row r="15" spans="1:6" ht="62" x14ac:dyDescent="0.35">
      <c r="A15" s="9">
        <v>2.1</v>
      </c>
      <c r="B15" s="24" t="s">
        <v>132</v>
      </c>
      <c r="C15" s="3" t="s">
        <v>87</v>
      </c>
      <c r="D15" s="9">
        <v>3</v>
      </c>
      <c r="E15" s="53"/>
      <c r="F15" s="53">
        <f>E15*D15</f>
        <v>0</v>
      </c>
    </row>
    <row r="16" spans="1:6" ht="15.5" x14ac:dyDescent="0.35">
      <c r="A16" s="9">
        <v>3</v>
      </c>
      <c r="B16" s="66" t="s">
        <v>85</v>
      </c>
      <c r="C16" s="3"/>
      <c r="D16" s="9"/>
      <c r="E16" s="53"/>
      <c r="F16" s="53"/>
    </row>
    <row r="17" spans="1:6" ht="72.5" x14ac:dyDescent="0.35">
      <c r="A17" s="9">
        <v>3.1</v>
      </c>
      <c r="B17" s="18" t="s">
        <v>86</v>
      </c>
      <c r="C17" s="3" t="s">
        <v>87</v>
      </c>
      <c r="D17" s="9">
        <v>0.5</v>
      </c>
      <c r="E17" s="53"/>
      <c r="F17" s="53">
        <f>E17*D17</f>
        <v>0</v>
      </c>
    </row>
    <row r="18" spans="1:6" ht="15.5" x14ac:dyDescent="0.35">
      <c r="A18" s="1"/>
      <c r="B18" s="19" t="s">
        <v>23</v>
      </c>
      <c r="C18" s="1"/>
      <c r="D18" s="1"/>
      <c r="E18" s="40"/>
      <c r="F18" s="39">
        <f>SUM(F9:F17)</f>
        <v>0</v>
      </c>
    </row>
    <row r="19" spans="1:6" ht="16" thickBot="1" x14ac:dyDescent="0.4">
      <c r="A19" s="1"/>
      <c r="B19" s="17" t="s">
        <v>54</v>
      </c>
      <c r="C19" s="1"/>
      <c r="D19" s="1"/>
      <c r="E19" s="40"/>
      <c r="F19" s="39">
        <f>F18*0.17</f>
        <v>0</v>
      </c>
    </row>
    <row r="20" spans="1:6" ht="15.5" x14ac:dyDescent="0.35">
      <c r="A20" s="38"/>
      <c r="B20" s="37" t="s">
        <v>55</v>
      </c>
      <c r="C20" s="38"/>
      <c r="D20" s="38"/>
      <c r="E20" s="41"/>
      <c r="F20" s="48">
        <f>SUM(F18:F19)</f>
        <v>0</v>
      </c>
    </row>
    <row r="21" spans="1:6" x14ac:dyDescent="0.35">
      <c r="A21" s="34"/>
      <c r="B21" s="34" t="s">
        <v>19</v>
      </c>
      <c r="C21" s="34"/>
      <c r="D21" s="34"/>
      <c r="E21" s="46"/>
      <c r="F21" s="45">
        <f>F20/565</f>
        <v>0</v>
      </c>
    </row>
  </sheetData>
  <mergeCells count="4">
    <mergeCell ref="A1:F1"/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E10" sqref="E10:E17"/>
    </sheetView>
  </sheetViews>
  <sheetFormatPr defaultRowHeight="14.5" x14ac:dyDescent="0.35"/>
  <cols>
    <col min="1" max="1" width="5.1796875" bestFit="1" customWidth="1"/>
    <col min="2" max="2" width="42.1796875" customWidth="1"/>
    <col min="3" max="4" width="7.90625" customWidth="1"/>
    <col min="5" max="5" width="11.08984375" bestFit="1" customWidth="1"/>
    <col min="6" max="6" width="20.453125" customWidth="1"/>
    <col min="7" max="7" width="12.81640625" customWidth="1"/>
  </cols>
  <sheetData>
    <row r="1" spans="1:7" ht="18.5" x14ac:dyDescent="0.35">
      <c r="A1" s="78" t="s">
        <v>4</v>
      </c>
      <c r="B1" s="78"/>
      <c r="C1" s="78"/>
      <c r="D1" s="78"/>
      <c r="E1" s="78"/>
      <c r="F1" s="78"/>
      <c r="G1" s="4"/>
    </row>
    <row r="2" spans="1:7" ht="18.5" x14ac:dyDescent="0.35">
      <c r="A2" s="35" t="s">
        <v>126</v>
      </c>
      <c r="B2" s="35"/>
      <c r="C2" s="81"/>
      <c r="D2" s="82"/>
      <c r="E2" s="82"/>
      <c r="F2" s="83"/>
      <c r="G2" s="5"/>
    </row>
    <row r="3" spans="1:7" ht="18" x14ac:dyDescent="0.35">
      <c r="A3" s="79" t="s">
        <v>29</v>
      </c>
      <c r="B3" s="79"/>
      <c r="C3" s="79"/>
      <c r="D3" s="79"/>
      <c r="E3" s="79"/>
      <c r="F3" s="79"/>
      <c r="G3" s="6"/>
    </row>
    <row r="4" spans="1:7" ht="15.5" x14ac:dyDescent="0.35">
      <c r="A4" s="80" t="s">
        <v>5</v>
      </c>
      <c r="B4" s="80"/>
      <c r="C4" s="80"/>
      <c r="D4" s="80"/>
      <c r="E4" s="80"/>
      <c r="F4" s="80"/>
      <c r="G4" s="7"/>
    </row>
    <row r="5" spans="1:7" ht="15.5" x14ac:dyDescent="0.35">
      <c r="A5" s="80" t="s">
        <v>49</v>
      </c>
      <c r="B5" s="80"/>
      <c r="C5" s="80"/>
      <c r="D5" s="80"/>
      <c r="E5" s="80"/>
      <c r="F5" s="80"/>
      <c r="G5" s="7"/>
    </row>
    <row r="6" spans="1:7" ht="15.5" x14ac:dyDescent="0.35">
      <c r="A6" s="36" t="s">
        <v>57</v>
      </c>
      <c r="B6" s="36"/>
      <c r="C6" s="36"/>
      <c r="D6" s="36"/>
      <c r="E6" s="36"/>
      <c r="F6" s="36"/>
      <c r="G6" s="8"/>
    </row>
    <row r="7" spans="1:7" ht="21" x14ac:dyDescent="0.5">
      <c r="A7" s="77"/>
      <c r="B7" s="77"/>
      <c r="C7" s="77"/>
      <c r="D7" s="77"/>
      <c r="E7" s="77"/>
      <c r="F7" s="1"/>
    </row>
    <row r="8" spans="1:7" ht="31" x14ac:dyDescent="0.35">
      <c r="A8" s="22" t="s">
        <v>0</v>
      </c>
      <c r="B8" s="23" t="s">
        <v>1</v>
      </c>
      <c r="C8" s="22" t="s">
        <v>10</v>
      </c>
      <c r="D8" s="22" t="s">
        <v>2</v>
      </c>
      <c r="E8" s="23" t="s">
        <v>20</v>
      </c>
      <c r="F8" s="23" t="s">
        <v>25</v>
      </c>
      <c r="G8" s="10"/>
    </row>
    <row r="9" spans="1:7" ht="18.5" x14ac:dyDescent="0.35">
      <c r="A9" s="25">
        <v>1</v>
      </c>
      <c r="B9" s="66" t="s">
        <v>105</v>
      </c>
      <c r="C9" s="20"/>
      <c r="D9" s="20"/>
      <c r="E9" s="20"/>
      <c r="F9" s="20"/>
      <c r="G9" s="10"/>
    </row>
    <row r="10" spans="1:7" ht="87" x14ac:dyDescent="0.35">
      <c r="A10" s="9">
        <v>1.1000000000000001</v>
      </c>
      <c r="B10" s="16" t="s">
        <v>82</v>
      </c>
      <c r="C10" s="3" t="s">
        <v>11</v>
      </c>
      <c r="D10" s="9">
        <v>1</v>
      </c>
      <c r="E10" s="53"/>
      <c r="F10" s="53">
        <f>E10*D10</f>
        <v>0</v>
      </c>
      <c r="G10" s="11"/>
    </row>
    <row r="11" spans="1:7" ht="43.5" x14ac:dyDescent="0.35">
      <c r="A11" s="9">
        <v>1.2</v>
      </c>
      <c r="B11" s="16" t="s">
        <v>83</v>
      </c>
      <c r="C11" s="3" t="s">
        <v>11</v>
      </c>
      <c r="D11" s="9">
        <v>1</v>
      </c>
      <c r="E11" s="53"/>
      <c r="F11" s="53">
        <f>E11*D11</f>
        <v>0</v>
      </c>
      <c r="G11" s="11"/>
    </row>
    <row r="12" spans="1:7" ht="15.5" x14ac:dyDescent="0.35">
      <c r="A12" s="2">
        <v>2</v>
      </c>
      <c r="B12" s="26" t="s">
        <v>8</v>
      </c>
      <c r="C12" s="3"/>
      <c r="D12" s="9"/>
      <c r="E12" s="53"/>
      <c r="F12" s="53"/>
      <c r="G12" s="11"/>
    </row>
    <row r="13" spans="1:7" ht="62" x14ac:dyDescent="0.35">
      <c r="A13" s="9">
        <v>2.1</v>
      </c>
      <c r="B13" s="24" t="s">
        <v>84</v>
      </c>
      <c r="C13" s="3" t="s">
        <v>87</v>
      </c>
      <c r="D13" s="9">
        <v>3</v>
      </c>
      <c r="E13" s="53"/>
      <c r="F13" s="53">
        <f>E13*D13</f>
        <v>0</v>
      </c>
      <c r="G13" s="11"/>
    </row>
    <row r="14" spans="1:7" ht="15.5" x14ac:dyDescent="0.35">
      <c r="A14" s="9">
        <v>3</v>
      </c>
      <c r="B14" s="21" t="s">
        <v>85</v>
      </c>
      <c r="C14" s="3"/>
      <c r="D14" s="9"/>
      <c r="E14" s="53"/>
      <c r="F14" s="53"/>
      <c r="G14" s="11"/>
    </row>
    <row r="15" spans="1:7" ht="72.5" x14ac:dyDescent="0.35">
      <c r="A15" s="9">
        <v>3.1</v>
      </c>
      <c r="B15" s="18" t="s">
        <v>86</v>
      </c>
      <c r="C15" s="3" t="s">
        <v>87</v>
      </c>
      <c r="D15" s="9">
        <v>0.5</v>
      </c>
      <c r="E15" s="53"/>
      <c r="F15" s="53">
        <f>E15*D15</f>
        <v>0</v>
      </c>
      <c r="G15" s="11"/>
    </row>
    <row r="16" spans="1:7" ht="15.5" x14ac:dyDescent="0.35">
      <c r="A16" s="2">
        <v>2</v>
      </c>
      <c r="B16" s="21" t="s">
        <v>51</v>
      </c>
      <c r="C16" s="3"/>
      <c r="D16" s="9"/>
      <c r="E16" s="53"/>
      <c r="F16" s="53"/>
      <c r="G16" s="11"/>
    </row>
    <row r="17" spans="1:7" ht="29" x14ac:dyDescent="0.35">
      <c r="A17" s="3">
        <v>2.1</v>
      </c>
      <c r="B17" s="18" t="s">
        <v>88</v>
      </c>
      <c r="C17" s="3" t="s">
        <v>87</v>
      </c>
      <c r="D17" s="3">
        <v>8</v>
      </c>
      <c r="E17" s="50"/>
      <c r="F17" s="53">
        <f>E17*D17</f>
        <v>0</v>
      </c>
      <c r="G17" s="12"/>
    </row>
    <row r="18" spans="1:7" ht="15.5" x14ac:dyDescent="0.35">
      <c r="A18" s="1"/>
      <c r="B18" s="19" t="s">
        <v>21</v>
      </c>
      <c r="C18" s="1"/>
      <c r="D18" s="1"/>
      <c r="E18" s="49"/>
      <c r="F18" s="54">
        <f>SUM(F10:F17)</f>
        <v>0</v>
      </c>
      <c r="G18" s="13"/>
    </row>
    <row r="19" spans="1:7" ht="16" thickBot="1" x14ac:dyDescent="0.4">
      <c r="A19" s="1"/>
      <c r="B19" s="17" t="s">
        <v>52</v>
      </c>
      <c r="C19" s="1"/>
      <c r="D19" s="1"/>
      <c r="E19" s="49"/>
      <c r="F19" s="54">
        <f>F18*(30%)</f>
        <v>0</v>
      </c>
      <c r="G19" s="59"/>
    </row>
    <row r="20" spans="1:7" ht="15.5" x14ac:dyDescent="0.35">
      <c r="A20" s="38"/>
      <c r="B20" s="37" t="s">
        <v>53</v>
      </c>
      <c r="C20" s="38"/>
      <c r="D20" s="38"/>
      <c r="E20" s="56"/>
      <c r="F20" s="48">
        <f>SUM(F18:F19)</f>
        <v>0</v>
      </c>
    </row>
    <row r="21" spans="1:7" x14ac:dyDescent="0.35">
      <c r="A21" s="34"/>
      <c r="B21" s="34" t="s">
        <v>22</v>
      </c>
      <c r="C21" s="34"/>
      <c r="D21" s="34"/>
      <c r="E21" s="57"/>
      <c r="F21" s="55">
        <f>F20/565</f>
        <v>0</v>
      </c>
    </row>
  </sheetData>
  <mergeCells count="6">
    <mergeCell ref="A7:E7"/>
    <mergeCell ref="A1:F1"/>
    <mergeCell ref="A3:F3"/>
    <mergeCell ref="A4:F4"/>
    <mergeCell ref="A5:F5"/>
    <mergeCell ref="C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opLeftCell="A3" workbookViewId="0">
      <selection activeCell="E10" sqref="E10:E17"/>
    </sheetView>
  </sheetViews>
  <sheetFormatPr defaultRowHeight="14.5" x14ac:dyDescent="0.35"/>
  <cols>
    <col min="1" max="1" width="5.1796875" bestFit="1" customWidth="1"/>
    <col min="2" max="2" width="42.1796875" customWidth="1"/>
    <col min="3" max="3" width="10.1796875" customWidth="1"/>
    <col min="4" max="4" width="10" customWidth="1"/>
    <col min="5" max="5" width="13" customWidth="1"/>
    <col min="6" max="6" width="12.8164062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12</v>
      </c>
      <c r="B4" s="80"/>
      <c r="C4" s="80"/>
      <c r="D4" s="80"/>
      <c r="E4" s="80"/>
      <c r="F4" s="80"/>
    </row>
    <row r="5" spans="1:6" ht="15.5" x14ac:dyDescent="0.35">
      <c r="A5" s="80" t="s">
        <v>61</v>
      </c>
      <c r="B5" s="80"/>
      <c r="C5" s="80"/>
      <c r="D5" s="80"/>
      <c r="E5" s="80"/>
      <c r="F5" s="80"/>
    </row>
    <row r="6" spans="1:6" ht="15.5" x14ac:dyDescent="0.35">
      <c r="A6" s="36" t="s">
        <v>60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10</v>
      </c>
      <c r="D8" s="23" t="s">
        <v>95</v>
      </c>
      <c r="E8" s="23" t="s">
        <v>21</v>
      </c>
      <c r="F8" s="23" t="s">
        <v>25</v>
      </c>
    </row>
    <row r="9" spans="1:6" ht="15.5" x14ac:dyDescent="0.35">
      <c r="A9" s="60">
        <v>1</v>
      </c>
      <c r="B9" s="62" t="s">
        <v>89</v>
      </c>
      <c r="C9" s="60"/>
      <c r="D9" s="60"/>
      <c r="E9" s="61"/>
      <c r="F9" s="61"/>
    </row>
    <row r="10" spans="1:6" ht="15.5" x14ac:dyDescent="0.35">
      <c r="A10" s="60">
        <v>1.1000000000000001</v>
      </c>
      <c r="B10" s="63" t="s">
        <v>90</v>
      </c>
      <c r="C10" s="64" t="s">
        <v>11</v>
      </c>
      <c r="D10" s="64">
        <v>1</v>
      </c>
      <c r="E10" s="65"/>
      <c r="F10" s="65">
        <f>E10*D10</f>
        <v>0</v>
      </c>
    </row>
    <row r="11" spans="1:6" ht="15.5" x14ac:dyDescent="0.35">
      <c r="A11" s="25">
        <v>2</v>
      </c>
      <c r="B11" s="21" t="s">
        <v>91</v>
      </c>
      <c r="C11" s="20"/>
      <c r="D11" s="20"/>
      <c r="E11" s="20"/>
      <c r="F11" s="20"/>
    </row>
    <row r="12" spans="1:6" s="28" customFormat="1" ht="27" customHeight="1" x14ac:dyDescent="0.35">
      <c r="A12" s="9">
        <v>1.2</v>
      </c>
      <c r="B12" s="16" t="s">
        <v>127</v>
      </c>
      <c r="C12" s="9" t="s">
        <v>59</v>
      </c>
      <c r="D12" s="9">
        <v>7</v>
      </c>
      <c r="E12" s="53"/>
      <c r="F12" s="65">
        <f t="shared" ref="F12:F13" si="0">E12*D12</f>
        <v>0</v>
      </c>
    </row>
    <row r="13" spans="1:6" s="28" customFormat="1" ht="27" customHeight="1" x14ac:dyDescent="0.35">
      <c r="A13" s="9">
        <v>1.4</v>
      </c>
      <c r="B13" s="29" t="s">
        <v>94</v>
      </c>
      <c r="C13" s="9" t="s">
        <v>0</v>
      </c>
      <c r="D13" s="9">
        <v>1</v>
      </c>
      <c r="E13" s="53"/>
      <c r="F13" s="65">
        <f t="shared" si="0"/>
        <v>0</v>
      </c>
    </row>
    <row r="14" spans="1:6" ht="15.5" x14ac:dyDescent="0.35">
      <c r="A14" s="2">
        <v>2</v>
      </c>
      <c r="B14" s="21" t="s">
        <v>92</v>
      </c>
      <c r="C14" s="9"/>
      <c r="D14" s="9"/>
      <c r="E14" s="53"/>
      <c r="F14" s="53"/>
    </row>
    <row r="15" spans="1:6" ht="62" x14ac:dyDescent="0.35">
      <c r="A15" s="9">
        <v>2.1</v>
      </c>
      <c r="B15" s="24" t="s">
        <v>128</v>
      </c>
      <c r="C15" s="9" t="s">
        <v>11</v>
      </c>
      <c r="D15" s="9">
        <v>1</v>
      </c>
      <c r="E15" s="53"/>
      <c r="F15" s="53">
        <f>E15*1</f>
        <v>0</v>
      </c>
    </row>
    <row r="16" spans="1:6" ht="15.5" x14ac:dyDescent="0.35">
      <c r="A16" s="2">
        <v>3</v>
      </c>
      <c r="B16" s="21" t="s">
        <v>93</v>
      </c>
      <c r="C16" s="9"/>
      <c r="D16" s="9"/>
      <c r="E16" s="53"/>
      <c r="F16" s="53"/>
    </row>
    <row r="17" spans="1:6" ht="29" x14ac:dyDescent="0.35">
      <c r="A17" s="3">
        <v>3.1</v>
      </c>
      <c r="B17" s="18" t="s">
        <v>58</v>
      </c>
      <c r="C17" s="3" t="s">
        <v>87</v>
      </c>
      <c r="D17" s="3">
        <v>8</v>
      </c>
      <c r="E17" s="50"/>
      <c r="F17" s="53">
        <f>E17*1</f>
        <v>0</v>
      </c>
    </row>
    <row r="18" spans="1:6" ht="15.5" x14ac:dyDescent="0.35">
      <c r="A18" s="1"/>
      <c r="B18" s="19" t="s">
        <v>23</v>
      </c>
      <c r="C18" s="1"/>
      <c r="D18" s="1"/>
      <c r="E18" s="49"/>
      <c r="F18" s="54">
        <f>SUM(F12:F17)</f>
        <v>0</v>
      </c>
    </row>
    <row r="19" spans="1:6" ht="16" thickBot="1" x14ac:dyDescent="0.4">
      <c r="A19" s="1"/>
      <c r="B19" s="17" t="s">
        <v>54</v>
      </c>
      <c r="C19" s="1"/>
      <c r="D19" s="1"/>
      <c r="E19" s="49"/>
      <c r="F19" s="54">
        <f>F18*0.17</f>
        <v>0</v>
      </c>
    </row>
    <row r="20" spans="1:6" ht="15.5" x14ac:dyDescent="0.35">
      <c r="A20" s="38"/>
      <c r="B20" s="37" t="s">
        <v>55</v>
      </c>
      <c r="C20" s="38"/>
      <c r="D20" s="38"/>
      <c r="E20" s="56"/>
      <c r="F20" s="48">
        <f>SUM(F18:F19)</f>
        <v>0</v>
      </c>
    </row>
    <row r="21" spans="1:6" x14ac:dyDescent="0.35">
      <c r="A21" s="34"/>
      <c r="B21" s="34" t="s">
        <v>19</v>
      </c>
      <c r="C21" s="34"/>
      <c r="D21" s="34"/>
      <c r="E21" s="57"/>
      <c r="F21" s="55">
        <f>F20/565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E10" sqref="E10:E19"/>
    </sheetView>
  </sheetViews>
  <sheetFormatPr defaultRowHeight="14.5" x14ac:dyDescent="0.35"/>
  <cols>
    <col min="1" max="1" width="5.1796875" bestFit="1" customWidth="1"/>
    <col min="2" max="2" width="43.1796875" customWidth="1"/>
    <col min="3" max="3" width="6.1796875" bestFit="1" customWidth="1"/>
    <col min="4" max="4" width="9.54296875" customWidth="1"/>
    <col min="5" max="5" width="12.453125" customWidth="1"/>
    <col min="6" max="6" width="12.8164062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13</v>
      </c>
      <c r="B4" s="80"/>
      <c r="C4" s="80"/>
      <c r="D4" s="80"/>
      <c r="E4" s="80"/>
      <c r="F4" s="80"/>
    </row>
    <row r="5" spans="1:6" ht="15.5" x14ac:dyDescent="0.35">
      <c r="A5" s="80" t="s">
        <v>62</v>
      </c>
      <c r="B5" s="80"/>
      <c r="C5" s="80"/>
      <c r="D5" s="80"/>
      <c r="E5" s="80"/>
      <c r="F5" s="80"/>
    </row>
    <row r="6" spans="1:6" ht="15.5" x14ac:dyDescent="0.35">
      <c r="A6" s="36" t="s">
        <v>63</v>
      </c>
      <c r="B6" s="36"/>
      <c r="C6" s="36"/>
      <c r="D6" s="36"/>
      <c r="E6" s="36"/>
      <c r="F6" s="36"/>
    </row>
    <row r="7" spans="1:6" ht="18.5" x14ac:dyDescent="0.45">
      <c r="A7" s="85" t="s">
        <v>131</v>
      </c>
      <c r="B7" s="86"/>
      <c r="C7" s="86"/>
      <c r="D7" s="86"/>
      <c r="E7" s="86"/>
      <c r="F7" s="87"/>
    </row>
    <row r="8" spans="1:6" ht="31" x14ac:dyDescent="0.35">
      <c r="A8" s="22" t="s">
        <v>0</v>
      </c>
      <c r="B8" s="23" t="s">
        <v>1</v>
      </c>
      <c r="C8" s="22" t="s">
        <v>10</v>
      </c>
      <c r="D8" s="22" t="s">
        <v>2</v>
      </c>
      <c r="E8" s="23" t="s">
        <v>20</v>
      </c>
      <c r="F8" s="23" t="s">
        <v>25</v>
      </c>
    </row>
    <row r="9" spans="1:6" ht="15.5" x14ac:dyDescent="0.35">
      <c r="A9" s="60">
        <v>1</v>
      </c>
      <c r="B9" s="62" t="s">
        <v>129</v>
      </c>
      <c r="C9" s="60"/>
      <c r="D9" s="60"/>
      <c r="E9" s="61"/>
      <c r="F9" s="61"/>
    </row>
    <row r="10" spans="1:6" ht="31" x14ac:dyDescent="0.35">
      <c r="A10" s="64">
        <v>1.1000000000000001</v>
      </c>
      <c r="B10" s="63" t="s">
        <v>130</v>
      </c>
      <c r="C10" s="64" t="s">
        <v>11</v>
      </c>
      <c r="D10" s="64">
        <v>1</v>
      </c>
      <c r="E10" s="65"/>
      <c r="F10" s="65">
        <f>E10*D10</f>
        <v>0</v>
      </c>
    </row>
    <row r="11" spans="1:6" ht="15.5" x14ac:dyDescent="0.35">
      <c r="A11" s="2">
        <v>2</v>
      </c>
      <c r="B11" s="26" t="s">
        <v>8</v>
      </c>
      <c r="C11" s="3"/>
      <c r="D11" s="9"/>
      <c r="E11" s="53"/>
      <c r="F11" s="53"/>
    </row>
    <row r="12" spans="1:6" ht="62" x14ac:dyDescent="0.35">
      <c r="A12" s="9">
        <v>2.1</v>
      </c>
      <c r="B12" s="24" t="s">
        <v>102</v>
      </c>
      <c r="C12" s="3" t="s">
        <v>87</v>
      </c>
      <c r="D12" s="9">
        <v>3</v>
      </c>
      <c r="E12" s="53"/>
      <c r="F12" s="53">
        <f>E12*D12</f>
        <v>0</v>
      </c>
    </row>
    <row r="13" spans="1:6" ht="15.5" x14ac:dyDescent="0.35">
      <c r="A13" s="64"/>
      <c r="B13" s="63"/>
      <c r="C13" s="64"/>
      <c r="D13" s="64"/>
      <c r="E13" s="65"/>
      <c r="F13" s="65"/>
    </row>
    <row r="14" spans="1:6" ht="15.5" x14ac:dyDescent="0.35">
      <c r="A14" s="25">
        <v>1</v>
      </c>
      <c r="B14" s="21" t="s">
        <v>96</v>
      </c>
      <c r="C14" s="20"/>
      <c r="D14" s="20"/>
      <c r="E14" s="20"/>
      <c r="F14" s="20"/>
    </row>
    <row r="15" spans="1:6" ht="43.5" x14ac:dyDescent="0.35">
      <c r="A15" s="9">
        <v>1.1000000000000001</v>
      </c>
      <c r="B15" s="16" t="s">
        <v>100</v>
      </c>
      <c r="C15" s="9">
        <v>1</v>
      </c>
      <c r="D15" s="3" t="s">
        <v>97</v>
      </c>
      <c r="E15" s="53"/>
      <c r="F15" s="53">
        <f>E15*C15</f>
        <v>0</v>
      </c>
    </row>
    <row r="16" spans="1:6" ht="29" x14ac:dyDescent="0.35">
      <c r="A16" s="9">
        <v>1.2</v>
      </c>
      <c r="B16" s="29" t="s">
        <v>99</v>
      </c>
      <c r="C16" s="20" t="s">
        <v>98</v>
      </c>
      <c r="D16" s="20">
        <v>7</v>
      </c>
      <c r="E16" s="58"/>
      <c r="F16" s="58">
        <f>E16*D16</f>
        <v>0</v>
      </c>
    </row>
    <row r="17" spans="1:6" ht="43.5" x14ac:dyDescent="0.35">
      <c r="A17" s="9">
        <v>1.3</v>
      </c>
      <c r="B17" s="29" t="s">
        <v>101</v>
      </c>
      <c r="C17" s="9" t="s">
        <v>3</v>
      </c>
      <c r="D17" s="9">
        <v>1</v>
      </c>
      <c r="E17" s="53"/>
      <c r="F17" s="53">
        <f>E17*D17</f>
        <v>0</v>
      </c>
    </row>
    <row r="18" spans="1:6" ht="15.5" x14ac:dyDescent="0.35">
      <c r="A18" s="9">
        <v>3</v>
      </c>
      <c r="B18" s="21" t="s">
        <v>85</v>
      </c>
      <c r="C18" s="3"/>
      <c r="D18" s="9"/>
      <c r="E18" s="53"/>
      <c r="F18" s="53"/>
    </row>
    <row r="19" spans="1:6" ht="72.5" x14ac:dyDescent="0.35">
      <c r="A19" s="9">
        <v>3.1</v>
      </c>
      <c r="B19" s="18" t="s">
        <v>86</v>
      </c>
      <c r="C19" s="3" t="s">
        <v>87</v>
      </c>
      <c r="D19" s="9">
        <v>0.5</v>
      </c>
      <c r="E19" s="53"/>
      <c r="F19" s="53">
        <f>E19*D19</f>
        <v>0</v>
      </c>
    </row>
    <row r="20" spans="1:6" ht="15.5" x14ac:dyDescent="0.35">
      <c r="A20" s="1"/>
      <c r="B20" s="19" t="s">
        <v>24</v>
      </c>
      <c r="C20" s="1"/>
      <c r="D20" s="1"/>
      <c r="E20" s="49"/>
      <c r="F20" s="54">
        <f>SUM(F15:F19)</f>
        <v>0</v>
      </c>
    </row>
    <row r="21" spans="1:6" ht="16" thickBot="1" x14ac:dyDescent="0.4">
      <c r="A21" s="1"/>
      <c r="B21" s="17" t="s">
        <v>81</v>
      </c>
      <c r="C21" s="1"/>
      <c r="D21" s="1"/>
      <c r="E21" s="49"/>
      <c r="F21" s="54">
        <f>F20*0.17</f>
        <v>0</v>
      </c>
    </row>
    <row r="22" spans="1:6" ht="15.5" x14ac:dyDescent="0.35">
      <c r="A22" s="38"/>
      <c r="B22" s="37" t="s">
        <v>53</v>
      </c>
      <c r="C22" s="38"/>
      <c r="D22" s="38"/>
      <c r="E22" s="56"/>
      <c r="F22" s="48">
        <f>SUM(F20:F21)</f>
        <v>0</v>
      </c>
    </row>
    <row r="23" spans="1:6" x14ac:dyDescent="0.35">
      <c r="A23" s="1"/>
      <c r="B23" s="34" t="s">
        <v>19</v>
      </c>
      <c r="C23" s="1"/>
      <c r="D23" s="1"/>
      <c r="E23" s="49"/>
      <c r="F23" s="55">
        <f>F22/565</f>
        <v>0</v>
      </c>
    </row>
  </sheetData>
  <mergeCells count="5">
    <mergeCell ref="A1:F1"/>
    <mergeCell ref="A3:F3"/>
    <mergeCell ref="A4:F4"/>
    <mergeCell ref="A5:F5"/>
    <mergeCell ref="A7: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16" workbookViewId="0">
      <selection activeCell="E12" sqref="E12"/>
    </sheetView>
  </sheetViews>
  <sheetFormatPr defaultRowHeight="14.5" x14ac:dyDescent="0.35"/>
  <cols>
    <col min="1" max="1" width="5.1796875" bestFit="1" customWidth="1"/>
    <col min="2" max="2" width="43.81640625" customWidth="1"/>
    <col min="3" max="3" width="9.54296875" customWidth="1"/>
    <col min="4" max="4" width="9.453125" customWidth="1"/>
    <col min="5" max="5" width="11" customWidth="1"/>
    <col min="6" max="6" width="12.8164062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68</v>
      </c>
      <c r="B4" s="80"/>
      <c r="C4" s="80"/>
      <c r="D4" s="80"/>
      <c r="E4" s="80"/>
      <c r="F4" s="80"/>
    </row>
    <row r="5" spans="1:6" ht="15.5" x14ac:dyDescent="0.35">
      <c r="A5" s="80" t="s">
        <v>64</v>
      </c>
      <c r="B5" s="80"/>
      <c r="C5" s="80"/>
      <c r="D5" s="80"/>
      <c r="E5" s="80"/>
      <c r="F5" s="80"/>
    </row>
    <row r="6" spans="1:6" ht="15.5" x14ac:dyDescent="0.35">
      <c r="A6" s="36" t="s">
        <v>65</v>
      </c>
      <c r="B6" s="36"/>
      <c r="C6" s="36"/>
      <c r="D6" s="36"/>
      <c r="E6" s="36"/>
      <c r="F6" s="36"/>
    </row>
    <row r="7" spans="1:6" ht="18" customHeight="1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2</v>
      </c>
      <c r="D8" s="22" t="s">
        <v>10</v>
      </c>
      <c r="E8" s="23" t="s">
        <v>27</v>
      </c>
      <c r="F8" s="23" t="s">
        <v>25</v>
      </c>
    </row>
    <row r="9" spans="1:6" ht="15.5" x14ac:dyDescent="0.35">
      <c r="A9" s="60">
        <v>1</v>
      </c>
      <c r="B9" s="62" t="s">
        <v>89</v>
      </c>
      <c r="C9" s="60"/>
      <c r="D9" s="60"/>
      <c r="E9" s="61"/>
      <c r="F9" s="61"/>
    </row>
    <row r="10" spans="1:6" ht="15.5" x14ac:dyDescent="0.35">
      <c r="A10" s="60">
        <v>1.1000000000000001</v>
      </c>
      <c r="B10" s="63" t="s">
        <v>90</v>
      </c>
      <c r="C10" s="64" t="s">
        <v>11</v>
      </c>
      <c r="D10" s="64">
        <v>1</v>
      </c>
      <c r="E10" s="65"/>
      <c r="F10" s="65">
        <f>E10*D10</f>
        <v>0</v>
      </c>
    </row>
    <row r="11" spans="1:6" ht="15.5" x14ac:dyDescent="0.35">
      <c r="A11" s="25">
        <v>2</v>
      </c>
      <c r="B11" s="66" t="s">
        <v>103</v>
      </c>
      <c r="C11" s="20"/>
      <c r="D11" s="20"/>
      <c r="E11" s="20"/>
      <c r="F11" s="20"/>
    </row>
    <row r="12" spans="1:6" ht="43.5" x14ac:dyDescent="0.35">
      <c r="A12" s="9">
        <v>2.1</v>
      </c>
      <c r="B12" s="16" t="s">
        <v>100</v>
      </c>
      <c r="C12" s="9">
        <v>1</v>
      </c>
      <c r="D12" s="3" t="s">
        <v>97</v>
      </c>
      <c r="E12" s="53"/>
      <c r="F12" s="53">
        <f>E12*C12</f>
        <v>0</v>
      </c>
    </row>
    <row r="13" spans="1:6" ht="30" customHeight="1" x14ac:dyDescent="0.35">
      <c r="A13" s="9">
        <v>3</v>
      </c>
      <c r="B13" s="16" t="s">
        <v>14</v>
      </c>
      <c r="C13" s="9">
        <v>3</v>
      </c>
      <c r="D13" s="9" t="s">
        <v>0</v>
      </c>
      <c r="E13" s="53"/>
      <c r="F13" s="53">
        <f>E13*C13</f>
        <v>0</v>
      </c>
    </row>
    <row r="14" spans="1:6" ht="30" customHeight="1" x14ac:dyDescent="0.35">
      <c r="A14" s="9">
        <v>3.1</v>
      </c>
      <c r="B14" s="29" t="s">
        <v>104</v>
      </c>
      <c r="C14" s="9">
        <v>1</v>
      </c>
      <c r="D14" s="9" t="s">
        <v>0</v>
      </c>
      <c r="E14" s="53"/>
      <c r="F14" s="53">
        <f>E14*C14</f>
        <v>0</v>
      </c>
    </row>
    <row r="15" spans="1:6" ht="15.5" x14ac:dyDescent="0.35">
      <c r="A15" s="2">
        <v>4</v>
      </c>
      <c r="B15" s="26" t="s">
        <v>8</v>
      </c>
      <c r="C15" s="3"/>
      <c r="D15" s="9"/>
      <c r="E15" s="53"/>
      <c r="F15" s="53"/>
    </row>
    <row r="16" spans="1:6" ht="62" x14ac:dyDescent="0.35">
      <c r="A16" s="9">
        <v>4.0999999999999996</v>
      </c>
      <c r="B16" s="24" t="s">
        <v>132</v>
      </c>
      <c r="C16" s="3" t="s">
        <v>87</v>
      </c>
      <c r="D16" s="9">
        <v>3</v>
      </c>
      <c r="E16" s="53"/>
      <c r="F16" s="53">
        <f>E16*D16</f>
        <v>0</v>
      </c>
    </row>
    <row r="17" spans="1:6" ht="15.5" x14ac:dyDescent="0.35">
      <c r="A17" s="9">
        <v>5</v>
      </c>
      <c r="B17" s="21" t="s">
        <v>85</v>
      </c>
      <c r="C17" s="3"/>
      <c r="D17" s="9"/>
      <c r="E17" s="53"/>
      <c r="F17" s="53"/>
    </row>
    <row r="18" spans="1:6" ht="72.5" x14ac:dyDescent="0.35">
      <c r="A18" s="9">
        <v>5.0999999999999996</v>
      </c>
      <c r="B18" s="18" t="s">
        <v>86</v>
      </c>
      <c r="C18" s="3" t="s">
        <v>87</v>
      </c>
      <c r="D18" s="9">
        <v>0.5</v>
      </c>
      <c r="E18" s="53"/>
      <c r="F18" s="53">
        <f>E18*D18</f>
        <v>0</v>
      </c>
    </row>
    <row r="19" spans="1:6" ht="15.5" x14ac:dyDescent="0.35">
      <c r="A19" s="1"/>
      <c r="B19" s="19" t="s">
        <v>23</v>
      </c>
      <c r="C19" s="1"/>
      <c r="D19" s="1"/>
      <c r="E19" s="46"/>
      <c r="F19" s="54">
        <f>SUM(F10:F18)</f>
        <v>0</v>
      </c>
    </row>
    <row r="20" spans="1:6" ht="16" thickBot="1" x14ac:dyDescent="0.4">
      <c r="A20" s="1"/>
      <c r="B20" s="17" t="s">
        <v>54</v>
      </c>
      <c r="C20" s="1"/>
      <c r="D20" s="1"/>
      <c r="E20" s="46"/>
      <c r="F20" s="54">
        <f>F19*0.17</f>
        <v>0</v>
      </c>
    </row>
    <row r="21" spans="1:6" ht="15.5" x14ac:dyDescent="0.35">
      <c r="A21" s="38"/>
      <c r="B21" s="37" t="s">
        <v>55</v>
      </c>
      <c r="C21" s="38"/>
      <c r="D21" s="38"/>
      <c r="E21" s="47"/>
      <c r="F21" s="48">
        <f>SUM(F19:F20)</f>
        <v>0</v>
      </c>
    </row>
    <row r="22" spans="1:6" x14ac:dyDescent="0.35">
      <c r="A22" s="34"/>
      <c r="B22" s="34" t="s">
        <v>19</v>
      </c>
      <c r="C22" s="34"/>
      <c r="D22" s="34"/>
      <c r="E22" s="46"/>
      <c r="F22" s="55">
        <f>F21/565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E10" sqref="E10"/>
    </sheetView>
  </sheetViews>
  <sheetFormatPr defaultRowHeight="14.5" x14ac:dyDescent="0.35"/>
  <cols>
    <col min="1" max="1" width="5.1796875" bestFit="1" customWidth="1"/>
    <col min="2" max="2" width="44" customWidth="1"/>
    <col min="3" max="3" width="8.54296875" customWidth="1"/>
    <col min="4" max="4" width="9.453125" customWidth="1"/>
    <col min="5" max="5" width="13.1796875" customWidth="1"/>
    <col min="6" max="6" width="11.0898437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67</v>
      </c>
      <c r="B4" s="80"/>
      <c r="C4" s="80"/>
      <c r="D4" s="80"/>
      <c r="E4" s="80"/>
      <c r="F4" s="80"/>
    </row>
    <row r="5" spans="1:6" ht="15.5" x14ac:dyDescent="0.35">
      <c r="A5" s="80" t="s">
        <v>136</v>
      </c>
      <c r="B5" s="80"/>
      <c r="C5" s="80"/>
      <c r="D5" s="80"/>
      <c r="E5" s="80"/>
      <c r="F5" s="80"/>
    </row>
    <row r="6" spans="1:6" ht="15.5" x14ac:dyDescent="0.35">
      <c r="A6" s="36" t="s">
        <v>137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10</v>
      </c>
      <c r="D8" s="22" t="s">
        <v>106</v>
      </c>
      <c r="E8" s="23" t="s">
        <v>108</v>
      </c>
      <c r="F8" s="23" t="s">
        <v>25</v>
      </c>
    </row>
    <row r="9" spans="1:6" ht="15.5" x14ac:dyDescent="0.35">
      <c r="A9" s="25">
        <v>1</v>
      </c>
      <c r="B9" s="66" t="s">
        <v>105</v>
      </c>
      <c r="C9" s="20"/>
      <c r="D9" s="20"/>
      <c r="E9" s="20"/>
      <c r="F9" s="20"/>
    </row>
    <row r="10" spans="1:6" ht="72.5" x14ac:dyDescent="0.35">
      <c r="A10" s="9">
        <v>1.1000000000000001</v>
      </c>
      <c r="B10" s="16" t="s">
        <v>82</v>
      </c>
      <c r="C10" s="3" t="s">
        <v>107</v>
      </c>
      <c r="D10" s="9">
        <v>1</v>
      </c>
      <c r="E10" s="53"/>
      <c r="F10" s="53">
        <f>E10*D10</f>
        <v>0</v>
      </c>
    </row>
    <row r="11" spans="1:6" ht="15.5" x14ac:dyDescent="0.35">
      <c r="A11" s="1"/>
      <c r="B11" s="19" t="s">
        <v>23</v>
      </c>
      <c r="C11" s="1"/>
      <c r="D11" s="1"/>
      <c r="E11" s="40"/>
      <c r="F11" s="39">
        <f>SUM(F10:F10)</f>
        <v>0</v>
      </c>
    </row>
    <row r="12" spans="1:6" ht="16" thickBot="1" x14ac:dyDescent="0.4">
      <c r="A12" s="1"/>
      <c r="B12" s="17" t="s">
        <v>54</v>
      </c>
      <c r="C12" s="1"/>
      <c r="D12" s="1"/>
      <c r="E12" s="40"/>
      <c r="F12" s="39">
        <f>F11*0.17</f>
        <v>0</v>
      </c>
    </row>
    <row r="13" spans="1:6" ht="15.5" x14ac:dyDescent="0.35">
      <c r="A13" s="38"/>
      <c r="B13" s="37" t="s">
        <v>55</v>
      </c>
      <c r="C13" s="38"/>
      <c r="D13" s="38"/>
      <c r="E13" s="41"/>
      <c r="F13" s="42">
        <f>SUM(F11:F12)</f>
        <v>0</v>
      </c>
    </row>
    <row r="14" spans="1:6" x14ac:dyDescent="0.35">
      <c r="A14" s="34"/>
      <c r="B14" s="34" t="s">
        <v>19</v>
      </c>
      <c r="C14" s="34"/>
      <c r="D14" s="34"/>
      <c r="E14" s="34"/>
      <c r="F14" s="67">
        <f>F13/565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3" workbookViewId="0">
      <selection activeCell="E10" sqref="E10"/>
    </sheetView>
  </sheetViews>
  <sheetFormatPr defaultRowHeight="14.5" x14ac:dyDescent="0.35"/>
  <cols>
    <col min="1" max="1" width="5.1796875" bestFit="1" customWidth="1"/>
    <col min="2" max="2" width="44.453125" customWidth="1"/>
    <col min="3" max="3" width="9" customWidth="1"/>
    <col min="4" max="4" width="9.1796875" customWidth="1"/>
    <col min="5" max="5" width="13.453125" customWidth="1"/>
    <col min="6" max="6" width="12.81640625" bestFit="1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66</v>
      </c>
      <c r="B4" s="80"/>
      <c r="C4" s="80"/>
      <c r="D4" s="80"/>
      <c r="E4" s="80"/>
      <c r="F4" s="80"/>
    </row>
    <row r="5" spans="1:6" ht="15.5" x14ac:dyDescent="0.35">
      <c r="A5" s="80" t="s">
        <v>73</v>
      </c>
      <c r="B5" s="80"/>
      <c r="C5" s="80"/>
      <c r="D5" s="80"/>
      <c r="E5" s="80"/>
      <c r="F5" s="80"/>
    </row>
    <row r="6" spans="1:6" ht="15.5" x14ac:dyDescent="0.35">
      <c r="A6" s="36" t="s">
        <v>74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10</v>
      </c>
      <c r="D8" s="22" t="s">
        <v>106</v>
      </c>
      <c r="E8" s="23" t="s">
        <v>28</v>
      </c>
      <c r="F8" s="23" t="s">
        <v>25</v>
      </c>
    </row>
    <row r="9" spans="1:6" ht="15.5" x14ac:dyDescent="0.35">
      <c r="A9" s="2">
        <v>1</v>
      </c>
      <c r="B9" s="21" t="s">
        <v>109</v>
      </c>
      <c r="C9" s="9"/>
      <c r="D9" s="9"/>
      <c r="E9" s="9"/>
      <c r="F9" s="9"/>
    </row>
    <row r="10" spans="1:6" ht="87" x14ac:dyDescent="0.35">
      <c r="A10" s="9">
        <v>1.1000000000000001</v>
      </c>
      <c r="B10" s="16" t="s">
        <v>110</v>
      </c>
      <c r="C10" s="3" t="s">
        <v>107</v>
      </c>
      <c r="D10" s="9">
        <v>1</v>
      </c>
      <c r="E10" s="53"/>
      <c r="F10" s="53">
        <f>E10*D10</f>
        <v>0</v>
      </c>
    </row>
    <row r="11" spans="1:6" ht="29" x14ac:dyDescent="0.35">
      <c r="A11" s="9">
        <v>1.2</v>
      </c>
      <c r="B11" s="29" t="s">
        <v>111</v>
      </c>
      <c r="C11" s="9" t="s">
        <v>107</v>
      </c>
      <c r="D11" s="9">
        <v>1</v>
      </c>
      <c r="E11" s="53"/>
      <c r="F11" s="53">
        <f t="shared" ref="F11" si="0">E11*1</f>
        <v>0</v>
      </c>
    </row>
    <row r="12" spans="1:6" x14ac:dyDescent="0.35">
      <c r="A12" s="9">
        <v>1.3</v>
      </c>
      <c r="B12" s="29" t="s">
        <v>133</v>
      </c>
      <c r="C12" s="9" t="s">
        <v>98</v>
      </c>
      <c r="D12" s="9">
        <v>3</v>
      </c>
      <c r="E12" s="53"/>
      <c r="F12" s="53">
        <f t="shared" ref="F12:F13" si="1">E12*1</f>
        <v>0</v>
      </c>
    </row>
    <row r="13" spans="1:6" ht="31" x14ac:dyDescent="0.35">
      <c r="A13" s="9">
        <v>1.4</v>
      </c>
      <c r="B13" s="24" t="s">
        <v>112</v>
      </c>
      <c r="C13" s="9" t="s">
        <v>98</v>
      </c>
      <c r="D13" s="9">
        <v>3</v>
      </c>
      <c r="E13" s="53"/>
      <c r="F13" s="53">
        <f t="shared" si="1"/>
        <v>0</v>
      </c>
    </row>
    <row r="14" spans="1:6" ht="46.5" x14ac:dyDescent="0.35">
      <c r="A14" s="9">
        <v>1.5</v>
      </c>
      <c r="B14" s="24" t="s">
        <v>113</v>
      </c>
      <c r="C14" s="9" t="s">
        <v>11</v>
      </c>
      <c r="D14" s="9">
        <v>1</v>
      </c>
      <c r="E14" s="53"/>
      <c r="F14" s="53">
        <f>E14*D14</f>
        <v>0</v>
      </c>
    </row>
    <row r="15" spans="1:6" ht="15.5" x14ac:dyDescent="0.35">
      <c r="A15" s="9">
        <v>2</v>
      </c>
      <c r="B15" s="21" t="s">
        <v>85</v>
      </c>
      <c r="C15" s="3"/>
      <c r="D15" s="9"/>
      <c r="E15" s="53"/>
      <c r="F15" s="53"/>
    </row>
    <row r="16" spans="1:6" ht="72.5" x14ac:dyDescent="0.35">
      <c r="A16" s="9">
        <v>2.1</v>
      </c>
      <c r="B16" s="18" t="s">
        <v>86</v>
      </c>
      <c r="C16" s="3" t="s">
        <v>87</v>
      </c>
      <c r="D16" s="9">
        <v>0.5</v>
      </c>
      <c r="E16" s="53"/>
      <c r="F16" s="53">
        <f>E16*D16</f>
        <v>0</v>
      </c>
    </row>
    <row r="17" spans="1:6" ht="15.5" x14ac:dyDescent="0.35">
      <c r="A17" s="2">
        <v>3</v>
      </c>
      <c r="B17" s="21" t="s">
        <v>114</v>
      </c>
      <c r="C17" s="9"/>
      <c r="D17" s="9"/>
      <c r="E17" s="53"/>
      <c r="F17" s="53"/>
    </row>
    <row r="18" spans="1:6" ht="29" x14ac:dyDescent="0.35">
      <c r="A18" s="3">
        <v>2.1</v>
      </c>
      <c r="B18" s="18" t="s">
        <v>58</v>
      </c>
      <c r="C18" s="3" t="s">
        <v>87</v>
      </c>
      <c r="D18" s="3">
        <v>8</v>
      </c>
      <c r="E18" s="50"/>
      <c r="F18" s="53">
        <f>E18*D18</f>
        <v>0</v>
      </c>
    </row>
    <row r="19" spans="1:6" ht="15.5" x14ac:dyDescent="0.35">
      <c r="A19" s="1"/>
      <c r="B19" s="19" t="s">
        <v>23</v>
      </c>
      <c r="C19" s="1"/>
      <c r="D19" s="1"/>
      <c r="E19" s="49"/>
      <c r="F19" s="54">
        <f>SUM(F10:F18)</f>
        <v>0</v>
      </c>
    </row>
    <row r="20" spans="1:6" ht="16" thickBot="1" x14ac:dyDescent="0.4">
      <c r="A20" s="1"/>
      <c r="B20" s="17" t="s">
        <v>54</v>
      </c>
      <c r="C20" s="1"/>
      <c r="D20" s="1"/>
      <c r="E20" s="49"/>
      <c r="F20" s="54">
        <f>F19*0.17</f>
        <v>0</v>
      </c>
    </row>
    <row r="21" spans="1:6" ht="15.5" x14ac:dyDescent="0.35">
      <c r="A21" s="38"/>
      <c r="B21" s="37" t="s">
        <v>55</v>
      </c>
      <c r="C21" s="38"/>
      <c r="D21" s="38"/>
      <c r="E21" s="56"/>
      <c r="F21" s="48">
        <f>SUM(F19:F20)</f>
        <v>0</v>
      </c>
    </row>
    <row r="22" spans="1:6" x14ac:dyDescent="0.35">
      <c r="A22" s="1"/>
      <c r="B22" s="34" t="s">
        <v>19</v>
      </c>
      <c r="C22" s="1"/>
      <c r="D22" s="1"/>
      <c r="E22" s="49"/>
      <c r="F22" s="55">
        <f>F21/565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topLeftCell="A3" workbookViewId="0">
      <selection activeCell="E10" sqref="E10:E17"/>
    </sheetView>
  </sheetViews>
  <sheetFormatPr defaultRowHeight="14.5" x14ac:dyDescent="0.35"/>
  <cols>
    <col min="1" max="1" width="5.1796875" bestFit="1" customWidth="1"/>
    <col min="2" max="2" width="47.54296875" customWidth="1"/>
    <col min="3" max="3" width="9" customWidth="1"/>
    <col min="4" max="4" width="9.81640625" customWidth="1"/>
    <col min="5" max="5" width="13.1796875" customWidth="1"/>
    <col min="6" max="6" width="11.453125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69</v>
      </c>
      <c r="B4" s="80"/>
      <c r="C4" s="80"/>
      <c r="D4" s="80"/>
      <c r="E4" s="80"/>
      <c r="F4" s="80"/>
    </row>
    <row r="5" spans="1:6" ht="15.5" x14ac:dyDescent="0.35">
      <c r="A5" s="80" t="s">
        <v>75</v>
      </c>
      <c r="B5" s="80"/>
      <c r="C5" s="80"/>
      <c r="D5" s="80"/>
      <c r="E5" s="80"/>
      <c r="F5" s="80"/>
    </row>
    <row r="6" spans="1:6" ht="15.5" x14ac:dyDescent="0.35">
      <c r="A6" s="36" t="s">
        <v>15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10</v>
      </c>
      <c r="D8" s="22" t="s">
        <v>106</v>
      </c>
      <c r="E8" s="23" t="s">
        <v>26</v>
      </c>
      <c r="F8" s="23" t="s">
        <v>25</v>
      </c>
    </row>
    <row r="9" spans="1:6" ht="15.5" x14ac:dyDescent="0.35">
      <c r="A9" s="2">
        <v>1</v>
      </c>
      <c r="B9" s="26" t="s">
        <v>6</v>
      </c>
      <c r="C9" s="9"/>
      <c r="D9" s="9"/>
      <c r="E9" s="9"/>
      <c r="F9" s="9"/>
    </row>
    <row r="10" spans="1:6" ht="31.5" customHeight="1" x14ac:dyDescent="0.35">
      <c r="A10" s="15">
        <v>1.1000000000000001</v>
      </c>
      <c r="B10" s="16" t="s">
        <v>14</v>
      </c>
      <c r="C10" s="9" t="s">
        <v>98</v>
      </c>
      <c r="D10" s="9">
        <v>3</v>
      </c>
      <c r="E10" s="43"/>
      <c r="F10" s="43">
        <f>E10*D10</f>
        <v>0</v>
      </c>
    </row>
    <row r="11" spans="1:6" ht="31.5" customHeight="1" x14ac:dyDescent="0.35">
      <c r="A11" s="15">
        <v>1.2</v>
      </c>
      <c r="B11" s="27" t="s">
        <v>115</v>
      </c>
      <c r="C11" s="9" t="s">
        <v>98</v>
      </c>
      <c r="D11" s="9">
        <v>3</v>
      </c>
      <c r="E11" s="43"/>
      <c r="F11" s="43">
        <f t="shared" ref="F11:F13" si="0">E11*D11</f>
        <v>0</v>
      </c>
    </row>
    <row r="12" spans="1:6" ht="31.5" customHeight="1" x14ac:dyDescent="0.35">
      <c r="A12" s="15">
        <v>1.3</v>
      </c>
      <c r="B12" s="16" t="s">
        <v>116</v>
      </c>
      <c r="C12" s="9" t="s">
        <v>98</v>
      </c>
      <c r="D12" s="9">
        <v>1</v>
      </c>
      <c r="E12" s="43"/>
      <c r="F12" s="43">
        <f t="shared" si="0"/>
        <v>0</v>
      </c>
    </row>
    <row r="13" spans="1:6" ht="31.5" customHeight="1" x14ac:dyDescent="0.35">
      <c r="A13" s="15">
        <v>1.4</v>
      </c>
      <c r="B13" s="29" t="s">
        <v>117</v>
      </c>
      <c r="C13" s="9" t="s">
        <v>98</v>
      </c>
      <c r="D13" s="9">
        <v>2</v>
      </c>
      <c r="E13" s="43"/>
      <c r="F13" s="43">
        <f t="shared" si="0"/>
        <v>0</v>
      </c>
    </row>
    <row r="14" spans="1:6" ht="15.5" x14ac:dyDescent="0.35">
      <c r="A14" s="2">
        <v>2</v>
      </c>
      <c r="B14" s="66" t="s">
        <v>92</v>
      </c>
      <c r="C14" s="9"/>
      <c r="D14" s="9"/>
      <c r="E14" s="53"/>
      <c r="F14" s="53"/>
    </row>
    <row r="15" spans="1:6" ht="62" x14ac:dyDescent="0.35">
      <c r="A15" s="9">
        <v>2.1</v>
      </c>
      <c r="B15" s="24" t="s">
        <v>134</v>
      </c>
      <c r="C15" s="9" t="s">
        <v>11</v>
      </c>
      <c r="D15" s="9">
        <v>1</v>
      </c>
      <c r="E15" s="53"/>
      <c r="F15" s="53">
        <f>E15*1</f>
        <v>0</v>
      </c>
    </row>
    <row r="16" spans="1:6" ht="15.5" x14ac:dyDescent="0.35">
      <c r="A16" s="2">
        <v>3</v>
      </c>
      <c r="B16" s="19" t="s">
        <v>118</v>
      </c>
      <c r="C16" s="9"/>
      <c r="D16" s="9"/>
      <c r="E16" s="43"/>
      <c r="F16" s="43"/>
    </row>
    <row r="17" spans="1:6" ht="29" x14ac:dyDescent="0.35">
      <c r="A17" s="3">
        <v>3.1</v>
      </c>
      <c r="B17" s="18" t="s">
        <v>58</v>
      </c>
      <c r="C17" s="3" t="s">
        <v>87</v>
      </c>
      <c r="D17" s="3">
        <v>8</v>
      </c>
      <c r="E17" s="44"/>
      <c r="F17" s="43">
        <f>E17*D17</f>
        <v>0</v>
      </c>
    </row>
    <row r="18" spans="1:6" ht="15.5" x14ac:dyDescent="0.35">
      <c r="A18" s="1"/>
      <c r="B18" s="19" t="s">
        <v>23</v>
      </c>
      <c r="C18" s="1"/>
      <c r="D18" s="1"/>
      <c r="E18" s="40"/>
      <c r="F18" s="39">
        <f>SUM(F10:F17)</f>
        <v>0</v>
      </c>
    </row>
    <row r="19" spans="1:6" ht="16" thickBot="1" x14ac:dyDescent="0.4">
      <c r="A19" s="1"/>
      <c r="B19" s="17" t="s">
        <v>54</v>
      </c>
      <c r="C19" s="1"/>
      <c r="D19" s="1"/>
      <c r="E19" s="40"/>
      <c r="F19" s="39">
        <f>F18*0.17</f>
        <v>0</v>
      </c>
    </row>
    <row r="20" spans="1:6" ht="15.5" x14ac:dyDescent="0.35">
      <c r="A20" s="38"/>
      <c r="B20" s="37" t="s">
        <v>55</v>
      </c>
      <c r="C20" s="38"/>
      <c r="D20" s="38"/>
      <c r="E20" s="41"/>
      <c r="F20" s="42">
        <f>SUM(F18:F19)</f>
        <v>0</v>
      </c>
    </row>
    <row r="21" spans="1:6" x14ac:dyDescent="0.35">
      <c r="A21" s="1"/>
      <c r="B21" s="34" t="s">
        <v>19</v>
      </c>
      <c r="C21" s="1"/>
      <c r="D21" s="1"/>
      <c r="E21" s="1"/>
      <c r="F21" s="45">
        <f>F20/565</f>
        <v>0</v>
      </c>
    </row>
    <row r="22" spans="1:6" x14ac:dyDescent="0.35">
      <c r="B22" s="14"/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opLeftCell="A8" workbookViewId="0">
      <selection activeCell="E16" sqref="E16"/>
    </sheetView>
  </sheetViews>
  <sheetFormatPr defaultRowHeight="14.5" x14ac:dyDescent="0.35"/>
  <cols>
    <col min="1" max="1" width="5.1796875" bestFit="1" customWidth="1"/>
    <col min="2" max="2" width="44.54296875" customWidth="1"/>
    <col min="3" max="3" width="9.81640625" customWidth="1"/>
    <col min="4" max="4" width="9.1796875" customWidth="1"/>
    <col min="5" max="5" width="12.08984375" customWidth="1"/>
    <col min="6" max="6" width="14.81640625" customWidth="1"/>
  </cols>
  <sheetData>
    <row r="1" spans="1:6" ht="18.5" x14ac:dyDescent="0.35">
      <c r="A1" s="78" t="s">
        <v>4</v>
      </c>
      <c r="B1" s="78"/>
      <c r="C1" s="78"/>
      <c r="D1" s="78"/>
      <c r="E1" s="78"/>
      <c r="F1" s="78"/>
    </row>
    <row r="2" spans="1:6" ht="18.5" x14ac:dyDescent="0.35">
      <c r="A2" s="35" t="s">
        <v>50</v>
      </c>
      <c r="B2" s="35"/>
      <c r="C2" s="35"/>
      <c r="D2" s="35"/>
      <c r="E2" s="35"/>
      <c r="F2" s="35"/>
    </row>
    <row r="3" spans="1:6" ht="18" x14ac:dyDescent="0.35">
      <c r="A3" s="79" t="s">
        <v>29</v>
      </c>
      <c r="B3" s="79"/>
      <c r="C3" s="79"/>
      <c r="D3" s="79"/>
      <c r="E3" s="79"/>
      <c r="F3" s="79"/>
    </row>
    <row r="4" spans="1:6" ht="15.5" x14ac:dyDescent="0.35">
      <c r="A4" s="80" t="s">
        <v>70</v>
      </c>
      <c r="B4" s="80"/>
      <c r="C4" s="80"/>
      <c r="D4" s="80"/>
      <c r="E4" s="80"/>
      <c r="F4" s="80"/>
    </row>
    <row r="5" spans="1:6" ht="15.5" x14ac:dyDescent="0.35">
      <c r="A5" s="80" t="s">
        <v>76</v>
      </c>
      <c r="B5" s="80"/>
      <c r="C5" s="80"/>
      <c r="D5" s="80"/>
      <c r="E5" s="80"/>
      <c r="F5" s="80"/>
    </row>
    <row r="6" spans="1:6" ht="15.5" x14ac:dyDescent="0.35">
      <c r="A6" s="36" t="s">
        <v>77</v>
      </c>
      <c r="B6" s="36"/>
      <c r="C6" s="36"/>
      <c r="D6" s="36"/>
      <c r="E6" s="36"/>
      <c r="F6" s="36"/>
    </row>
    <row r="7" spans="1:6" ht="18.5" x14ac:dyDescent="0.45">
      <c r="A7" s="84"/>
      <c r="B7" s="84"/>
      <c r="C7" s="84"/>
      <c r="D7" s="84"/>
      <c r="E7" s="84"/>
      <c r="F7" s="1"/>
    </row>
    <row r="8" spans="1:6" ht="31" x14ac:dyDescent="0.35">
      <c r="A8" s="22" t="s">
        <v>0</v>
      </c>
      <c r="B8" s="23" t="s">
        <v>1</v>
      </c>
      <c r="C8" s="22" t="s">
        <v>10</v>
      </c>
      <c r="D8" s="22" t="s">
        <v>106</v>
      </c>
      <c r="E8" s="23" t="s">
        <v>9</v>
      </c>
      <c r="F8" s="23" t="s">
        <v>25</v>
      </c>
    </row>
    <row r="9" spans="1:6" ht="15.5" x14ac:dyDescent="0.35">
      <c r="A9" s="60">
        <v>1</v>
      </c>
      <c r="B9" s="62" t="s">
        <v>89</v>
      </c>
      <c r="C9" s="60"/>
      <c r="D9" s="60"/>
      <c r="E9" s="61"/>
      <c r="F9" s="61"/>
    </row>
    <row r="10" spans="1:6" ht="15.5" x14ac:dyDescent="0.35">
      <c r="A10" s="64">
        <v>1.1000000000000001</v>
      </c>
      <c r="B10" s="63" t="s">
        <v>90</v>
      </c>
      <c r="C10" s="64" t="s">
        <v>11</v>
      </c>
      <c r="D10" s="64">
        <v>1</v>
      </c>
      <c r="E10" s="65"/>
      <c r="F10" s="65"/>
    </row>
    <row r="11" spans="1:6" ht="15.5" x14ac:dyDescent="0.35">
      <c r="A11" s="2">
        <v>2</v>
      </c>
      <c r="B11" s="26" t="s">
        <v>119</v>
      </c>
      <c r="C11" s="9"/>
      <c r="D11" s="9"/>
      <c r="E11" s="9"/>
      <c r="F11" s="65"/>
    </row>
    <row r="12" spans="1:6" ht="43.5" x14ac:dyDescent="0.35">
      <c r="A12" s="9">
        <v>2.1</v>
      </c>
      <c r="B12" s="16" t="s">
        <v>100</v>
      </c>
      <c r="C12" s="9">
        <v>1</v>
      </c>
      <c r="D12" s="3" t="s">
        <v>97</v>
      </c>
      <c r="E12" s="53"/>
      <c r="F12" s="65"/>
    </row>
    <row r="13" spans="1:6" ht="15.5" x14ac:dyDescent="0.35">
      <c r="A13" s="9">
        <v>2.1</v>
      </c>
      <c r="B13" s="16" t="s">
        <v>56</v>
      </c>
      <c r="C13" s="9" t="s">
        <v>98</v>
      </c>
      <c r="D13" s="9">
        <v>3</v>
      </c>
      <c r="E13" s="53"/>
      <c r="F13" s="65"/>
    </row>
    <row r="14" spans="1:6" ht="25.5" customHeight="1" x14ac:dyDescent="0.35">
      <c r="A14" s="9">
        <v>2.2000000000000002</v>
      </c>
      <c r="B14" s="27" t="s">
        <v>115</v>
      </c>
      <c r="C14" s="9" t="s">
        <v>98</v>
      </c>
      <c r="D14" s="9">
        <v>3</v>
      </c>
      <c r="E14" s="53"/>
      <c r="F14" s="65"/>
    </row>
    <row r="15" spans="1:6" ht="15.5" x14ac:dyDescent="0.35">
      <c r="A15" s="2">
        <v>3</v>
      </c>
      <c r="B15" s="21" t="s">
        <v>120</v>
      </c>
      <c r="C15" s="9"/>
      <c r="D15" s="9"/>
      <c r="E15" s="53"/>
      <c r="F15" s="65"/>
    </row>
    <row r="16" spans="1:6" ht="29" x14ac:dyDescent="0.35">
      <c r="A16" s="3">
        <v>3.1</v>
      </c>
      <c r="B16" s="18" t="s">
        <v>58</v>
      </c>
      <c r="C16" s="3" t="s">
        <v>87</v>
      </c>
      <c r="D16" s="3">
        <v>8</v>
      </c>
      <c r="E16" s="50"/>
      <c r="F16" s="65"/>
    </row>
    <row r="17" spans="1:6" ht="15.5" x14ac:dyDescent="0.35">
      <c r="A17" s="1"/>
      <c r="B17" s="19" t="s">
        <v>23</v>
      </c>
      <c r="C17" s="1"/>
      <c r="D17" s="1"/>
      <c r="E17" s="49"/>
      <c r="F17" s="54">
        <f>SUM(F10:F16)</f>
        <v>0</v>
      </c>
    </row>
    <row r="18" spans="1:6" ht="15.5" x14ac:dyDescent="0.35">
      <c r="A18" s="1"/>
      <c r="B18" s="52" t="s">
        <v>54</v>
      </c>
      <c r="C18" s="1"/>
      <c r="D18" s="1"/>
      <c r="E18" s="49"/>
      <c r="F18" s="54">
        <f>F17*0.17</f>
        <v>0</v>
      </c>
    </row>
    <row r="19" spans="1:6" ht="15.5" x14ac:dyDescent="0.35">
      <c r="A19" s="1"/>
      <c r="B19" s="52" t="s">
        <v>55</v>
      </c>
      <c r="C19" s="1"/>
      <c r="D19" s="1"/>
      <c r="E19" s="49"/>
      <c r="F19" s="54">
        <f>F17+F18</f>
        <v>0</v>
      </c>
    </row>
    <row r="20" spans="1:6" x14ac:dyDescent="0.35">
      <c r="A20" s="1"/>
      <c r="B20" s="34" t="s">
        <v>19</v>
      </c>
      <c r="C20" s="1"/>
      <c r="D20" s="1"/>
      <c r="E20" s="49"/>
      <c r="F20" s="55">
        <f>F19/565</f>
        <v>0</v>
      </c>
    </row>
  </sheetData>
  <mergeCells count="5">
    <mergeCell ref="A1:F1"/>
    <mergeCell ref="A3:F3"/>
    <mergeCell ref="A4:F4"/>
    <mergeCell ref="A5:F5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Location of HP</vt:lpstr>
      <vt:lpstr>Kunina Albir (HP 1)</vt:lpstr>
      <vt:lpstr>Autrub (HP2) </vt:lpstr>
      <vt:lpstr>Alaam (HP 3)</vt:lpstr>
      <vt:lpstr>Hayafaa  (HP 4)</vt:lpstr>
      <vt:lpstr>Taya (HP 5)</vt:lpstr>
      <vt:lpstr>Godos  (HP6)</vt:lpstr>
      <vt:lpstr>Rada HP (7)</vt:lpstr>
      <vt:lpstr>Um Addara HP (8)</vt:lpstr>
      <vt:lpstr>Um Addara HP (9)</vt:lpstr>
      <vt:lpstr>Gabal Gana HP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Galal</dc:creator>
  <cp:lastModifiedBy>Thinkpad</cp:lastModifiedBy>
  <cp:lastPrinted>2023-03-20T10:13:05Z</cp:lastPrinted>
  <dcterms:created xsi:type="dcterms:W3CDTF">2022-12-04T08:21:20Z</dcterms:created>
  <dcterms:modified xsi:type="dcterms:W3CDTF">2023-03-21T07:15:50Z</dcterms:modified>
</cp:coreProperties>
</file>